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INE_HOA\TOT NGHIEP\THAC SI\Năm 2021\Thang 3\Quyet dinh\Cong nhan\"/>
    </mc:Choice>
  </mc:AlternateContent>
  <bookViews>
    <workbookView xWindow="0" yWindow="0" windowWidth="20490" windowHeight="7350" firstSheet="7" activeTab="7"/>
  </bookViews>
  <sheets>
    <sheet name="DS 4.2020" sheetId="49" r:id="rId1"/>
    <sheet name="Tong The Son" sheetId="50" state="hidden" r:id="rId2"/>
    <sheet name="thong ke HS" sheetId="53" state="hidden" r:id="rId3"/>
    <sheet name="DS 27.11.2020" sheetId="54" state="hidden" r:id="rId4"/>
    <sheet name="DS xet TN 22.2.2021" sheetId="56" state="hidden" r:id="rId5"/>
    <sheet name="in gui chi Hoa lan 1" sheetId="57" state="hidden" r:id="rId6"/>
    <sheet name="DS XTN bo sung" sheetId="58" state="hidden" r:id="rId7"/>
    <sheet name="Danh sach" sheetId="59" r:id="rId8"/>
    <sheet name="Ng Dinh Phuong" sheetId="55" state="hidden" r:id="rId9"/>
  </sheets>
  <externalReferences>
    <externalReference r:id="rId10"/>
    <externalReference r:id="rId11"/>
    <externalReference r:id="rId12"/>
    <externalReference r:id="rId13"/>
    <externalReference r:id="rId14"/>
  </externalReferences>
  <definedNames>
    <definedName name="_xlnm._FilterDatabase" localSheetId="7" hidden="1">'Danh sach'!$B$7:$AV$17</definedName>
    <definedName name="_xlnm._FilterDatabase" localSheetId="3" hidden="1">'DS 27.11.2020'!$A$6:$AI$152</definedName>
    <definedName name="_xlnm._FilterDatabase" localSheetId="0" hidden="1">'DS 4.2020'!$B$6:$AH$158</definedName>
    <definedName name="_xlnm._FilterDatabase" localSheetId="4" hidden="1">'DS xet TN 22.2.2021'!$A$6:$AK$152</definedName>
    <definedName name="_xlnm._FilterDatabase" localSheetId="6" hidden="1">'DS XTN bo sung'!$B$6:$AH$15</definedName>
    <definedName name="_xlnm._FilterDatabase" localSheetId="5" hidden="1">'in gui chi Hoa lan 1'!$B$6:$AH$144</definedName>
    <definedName name="_xlnm._FilterDatabase" localSheetId="8" hidden="1">'Ng Dinh Phuong'!$A$6:$AK$8</definedName>
    <definedName name="_xlnm._FilterDatabase" localSheetId="1" hidden="1">'Tong The Son'!$A$6:$AK$8</definedName>
    <definedName name="_xlnm.Print_Area" localSheetId="7">'Danh sach'!$B$1:$P$25</definedName>
    <definedName name="_xlnm.Print_Area" localSheetId="3">'DS 27.11.2020'!$B$1:$AH$152</definedName>
    <definedName name="_xlnm.Print_Area" localSheetId="0">'DS 4.2020'!$B$1:$AH$158</definedName>
    <definedName name="_xlnm.Print_Area" localSheetId="4">'DS xet TN 22.2.2021'!$B$1:$AI$153</definedName>
    <definedName name="_xlnm.Print_Area" localSheetId="6">'DS XTN bo sung'!$B$1:$AH$16</definedName>
    <definedName name="_xlnm.Print_Area" localSheetId="5">'in gui chi Hoa lan 1'!$B$1:$AH$145</definedName>
    <definedName name="_xlnm.Print_Area" localSheetId="8">'Ng Dinh Phuong'!$B$1:$AH$8</definedName>
    <definedName name="_xlnm.Print_Area" localSheetId="1">'Tong The Son'!$B$1:$AH$8</definedName>
    <definedName name="_xlnm.Print_Titles" localSheetId="7">'Danh sach'!$7:$7</definedName>
    <definedName name="_xlnm.Print_Titles" localSheetId="3">'DS 27.11.2020'!$6:$6</definedName>
    <definedName name="_xlnm.Print_Titles" localSheetId="0">'DS 4.2020'!$6:$6</definedName>
    <definedName name="_xlnm.Print_Titles" localSheetId="4">'DS xet TN 22.2.2021'!$6:$6</definedName>
    <definedName name="_xlnm.Print_Titles" localSheetId="6">'DS XTN bo sung'!$6:$6</definedName>
    <definedName name="_xlnm.Print_Titles" localSheetId="5">'in gui chi Hoa lan 1'!$6:$6</definedName>
    <definedName name="_xlnm.Print_Titles" localSheetId="8">'Ng Dinh Phuong'!$6:$6</definedName>
    <definedName name="_xlnm.Print_Titles" localSheetId="1">'Tong The Son'!$6:$6</definedName>
  </definedNames>
  <calcPr calcId="162913"/>
</workbook>
</file>

<file path=xl/calcChain.xml><?xml version="1.0" encoding="utf-8"?>
<calcChain xmlns="http://schemas.openxmlformats.org/spreadsheetml/2006/main">
  <c r="AD36" i="59" l="1"/>
  <c r="A17" i="59"/>
  <c r="AX10" i="59"/>
  <c r="A10" i="59"/>
  <c r="AX12" i="59"/>
  <c r="A12" i="59"/>
  <c r="AX9" i="59"/>
  <c r="A9" i="59"/>
  <c r="AX15" i="59"/>
  <c r="A15" i="59"/>
  <c r="AX7" i="59"/>
  <c r="A8" i="56" l="1"/>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A101" i="56"/>
  <c r="A102" i="56"/>
  <c r="A103" i="56"/>
  <c r="A104" i="56"/>
  <c r="A105" i="56"/>
  <c r="A106" i="56"/>
  <c r="A107" i="56"/>
  <c r="A108" i="56"/>
  <c r="A109" i="56"/>
  <c r="A110" i="56"/>
  <c r="A111" i="56"/>
  <c r="A112" i="56"/>
  <c r="A113" i="56"/>
  <c r="A114" i="56"/>
  <c r="A115" i="56"/>
  <c r="A116" i="56"/>
  <c r="A117" i="56"/>
  <c r="A118" i="56"/>
  <c r="A119" i="56"/>
  <c r="A120" i="56"/>
  <c r="A121" i="56"/>
  <c r="A122" i="56"/>
  <c r="A123" i="56"/>
  <c r="A124" i="56"/>
  <c r="A125" i="56"/>
  <c r="A126" i="56"/>
  <c r="A127" i="56"/>
  <c r="A128" i="56"/>
  <c r="A129" i="56"/>
  <c r="A130" i="56"/>
  <c r="A131" i="56"/>
  <c r="A132" i="56"/>
  <c r="A133" i="56"/>
  <c r="A134" i="56"/>
  <c r="A135" i="56"/>
  <c r="A136" i="56"/>
  <c r="A137" i="56"/>
  <c r="A138" i="56"/>
  <c r="A139" i="56"/>
  <c r="A140" i="56"/>
  <c r="A141" i="56"/>
  <c r="A142" i="56"/>
  <c r="A143" i="56"/>
  <c r="A144" i="56"/>
  <c r="A145" i="56"/>
  <c r="A146" i="56"/>
  <c r="A147" i="56"/>
  <c r="A148" i="56"/>
  <c r="A149" i="56"/>
  <c r="A150" i="56"/>
  <c r="A151" i="56"/>
  <c r="O34" i="58" l="1"/>
  <c r="A15" i="58"/>
  <c r="A14" i="58"/>
  <c r="AG14" i="58" s="1"/>
  <c r="A13" i="58"/>
  <c r="A12" i="58"/>
  <c r="A11" i="58"/>
  <c r="AF11" i="58" s="1"/>
  <c r="A10" i="58"/>
  <c r="Z10" i="58" s="1"/>
  <c r="A9" i="58"/>
  <c r="AG9" i="58" s="1"/>
  <c r="AJ7" i="58"/>
  <c r="A7" i="58"/>
  <c r="R10" i="58" l="1"/>
  <c r="AF9" i="58"/>
  <c r="AA14" i="58"/>
  <c r="AE11" i="58"/>
  <c r="AD14" i="58"/>
  <c r="O10" i="58"/>
  <c r="AJ9" i="58"/>
  <c r="AA10" i="58"/>
  <c r="Y10" i="58"/>
  <c r="H10" i="58"/>
  <c r="X10" i="58"/>
  <c r="C10" i="58"/>
  <c r="AB10" i="58"/>
  <c r="I10" i="58"/>
  <c r="AD10" i="58"/>
  <c r="AJ11" i="58"/>
  <c r="Z9" i="58"/>
  <c r="Y9" i="58"/>
  <c r="K10" i="58"/>
  <c r="Z11" i="58"/>
  <c r="AG7" i="58"/>
  <c r="AD7" i="58"/>
  <c r="AC9" i="58"/>
  <c r="AA9" i="58"/>
  <c r="AB9" i="58"/>
  <c r="AD9" i="58"/>
  <c r="AJ13" i="58"/>
  <c r="AC14" i="58"/>
  <c r="AB14" i="58"/>
  <c r="Y14" i="58"/>
  <c r="Q10" i="58"/>
  <c r="AC10" i="58"/>
  <c r="Z7" i="58"/>
  <c r="AE7" i="58"/>
  <c r="Y7" i="58"/>
  <c r="AF7" i="58"/>
  <c r="AA7" i="58"/>
  <c r="AB7" i="58"/>
  <c r="AK7" i="58"/>
  <c r="AJ6" i="58"/>
  <c r="AC7" i="58"/>
  <c r="AE12" i="58"/>
  <c r="AJ10" i="58"/>
  <c r="AC11" i="58"/>
  <c r="AA11" i="58"/>
  <c r="AD11" i="58"/>
  <c r="AG11" i="58"/>
  <c r="Y11" i="58"/>
  <c r="Z13" i="58"/>
  <c r="Y13" i="58"/>
  <c r="AD13" i="58"/>
  <c r="AC13" i="58"/>
  <c r="AB13" i="58"/>
  <c r="AA13" i="58"/>
  <c r="AB12" i="58"/>
  <c r="AF12" i="58"/>
  <c r="Y12" i="58"/>
  <c r="AA12" i="58"/>
  <c r="AG12" i="58"/>
  <c r="Z12" i="58"/>
  <c r="AB11" i="58"/>
  <c r="AC12" i="58"/>
  <c r="AD12" i="58"/>
  <c r="AE9" i="58"/>
  <c r="AJ12" i="58"/>
  <c r="P10" i="58"/>
  <c r="AJ14" i="58"/>
  <c r="AF14" i="58"/>
  <c r="Z14" i="58"/>
  <c r="AE14" i="58"/>
  <c r="O163" i="57" l="1"/>
  <c r="A144" i="57"/>
  <c r="AJ143" i="57"/>
  <c r="A143" i="57"/>
  <c r="AE143" i="57" s="1"/>
  <c r="A142" i="57"/>
  <c r="A141" i="57"/>
  <c r="AC141" i="57" s="1"/>
  <c r="A140" i="57"/>
  <c r="AB140" i="57" s="1"/>
  <c r="A139" i="57"/>
  <c r="Y139" i="57" s="1"/>
  <c r="A138" i="57"/>
  <c r="AG138" i="57" s="1"/>
  <c r="A137" i="57"/>
  <c r="A136" i="57"/>
  <c r="AE136" i="57" s="1"/>
  <c r="A135" i="57"/>
  <c r="AG135" i="57" s="1"/>
  <c r="A134" i="57"/>
  <c r="AB134" i="57" s="1"/>
  <c r="A133" i="57"/>
  <c r="AA133" i="57" s="1"/>
  <c r="A132" i="57"/>
  <c r="AE132" i="57" s="1"/>
  <c r="A131" i="57"/>
  <c r="AD131" i="57" s="1"/>
  <c r="A130" i="57"/>
  <c r="A129" i="57"/>
  <c r="AF129" i="57" s="1"/>
  <c r="A128" i="57"/>
  <c r="AC128" i="57" s="1"/>
  <c r="A127" i="57"/>
  <c r="Z127" i="57" s="1"/>
  <c r="A126" i="57"/>
  <c r="A125" i="57"/>
  <c r="Z125" i="57" s="1"/>
  <c r="A124" i="57"/>
  <c r="AE124" i="57" s="1"/>
  <c r="A123" i="57"/>
  <c r="AE123" i="57" s="1"/>
  <c r="A122" i="57"/>
  <c r="AG122" i="57" s="1"/>
  <c r="A121" i="57"/>
  <c r="AA121" i="57" s="1"/>
  <c r="A120" i="57"/>
  <c r="AB120" i="57" s="1"/>
  <c r="A119" i="57"/>
  <c r="A118" i="57"/>
  <c r="O118" i="57" s="1"/>
  <c r="A117" i="57"/>
  <c r="AJ116" i="57"/>
  <c r="A116" i="57"/>
  <c r="A115" i="57"/>
  <c r="A114" i="57"/>
  <c r="Z114" i="57" s="1"/>
  <c r="A113" i="57"/>
  <c r="A112" i="57"/>
  <c r="AD112" i="57" s="1"/>
  <c r="A111" i="57"/>
  <c r="AJ110" i="57" s="1"/>
  <c r="A110" i="57"/>
  <c r="Z110" i="57" s="1"/>
  <c r="A109" i="57"/>
  <c r="AD109" i="57" s="1"/>
  <c r="A108" i="57"/>
  <c r="AG108" i="57" s="1"/>
  <c r="A107" i="57"/>
  <c r="AJ106" i="57" s="1"/>
  <c r="A106" i="57"/>
  <c r="AE106" i="57" s="1"/>
  <c r="A105" i="57"/>
  <c r="AB105" i="57" s="1"/>
  <c r="A104" i="57"/>
  <c r="AF104" i="57" s="1"/>
  <c r="A103" i="57"/>
  <c r="Y103" i="57" s="1"/>
  <c r="A102" i="57"/>
  <c r="AG102" i="57" s="1"/>
  <c r="A101" i="57"/>
  <c r="Q101" i="57" s="1"/>
  <c r="A100" i="57"/>
  <c r="Z100" i="57" s="1"/>
  <c r="A99" i="57"/>
  <c r="Z99" i="57" s="1"/>
  <c r="A98" i="57"/>
  <c r="Z98" i="57" s="1"/>
  <c r="A97" i="57"/>
  <c r="AE97" i="57" s="1"/>
  <c r="AJ96" i="57"/>
  <c r="A96" i="57"/>
  <c r="AD96" i="57" s="1"/>
  <c r="A95" i="57"/>
  <c r="A94" i="57"/>
  <c r="A93" i="57"/>
  <c r="AD93" i="57" s="1"/>
  <c r="A92" i="57"/>
  <c r="AD92" i="57" s="1"/>
  <c r="A91" i="57"/>
  <c r="A90" i="57"/>
  <c r="Z90" i="57" s="1"/>
  <c r="A89" i="57"/>
  <c r="Z89" i="57" s="1"/>
  <c r="A88" i="57"/>
  <c r="AJ87" i="57"/>
  <c r="A87" i="57"/>
  <c r="H87" i="57" s="1"/>
  <c r="A86" i="57"/>
  <c r="AA86" i="57" s="1"/>
  <c r="A85" i="57"/>
  <c r="P85" i="57" s="1"/>
  <c r="A84" i="57"/>
  <c r="K84" i="57" s="1"/>
  <c r="A83" i="57"/>
  <c r="A82" i="57"/>
  <c r="AJ81" i="57"/>
  <c r="A81" i="57"/>
  <c r="AB81" i="57" s="1"/>
  <c r="A80" i="57"/>
  <c r="AK80" i="57" s="1"/>
  <c r="A79" i="57"/>
  <c r="AC79" i="57" s="1"/>
  <c r="A78" i="57"/>
  <c r="R78" i="57" s="1"/>
  <c r="A77" i="57"/>
  <c r="AA77" i="57" s="1"/>
  <c r="A76" i="57"/>
  <c r="AJ75" i="57" s="1"/>
  <c r="A75" i="57"/>
  <c r="O75" i="57" s="1"/>
  <c r="A74" i="57"/>
  <c r="K74" i="57" s="1"/>
  <c r="A73" i="57"/>
  <c r="A72" i="57"/>
  <c r="AC72" i="57" s="1"/>
  <c r="AJ71" i="57"/>
  <c r="A71" i="57"/>
  <c r="AC71" i="57" s="1"/>
  <c r="A70" i="57"/>
  <c r="Z70" i="57" s="1"/>
  <c r="A69" i="57"/>
  <c r="Z69" i="57" s="1"/>
  <c r="A68" i="57"/>
  <c r="X68" i="57" s="1"/>
  <c r="A67" i="57"/>
  <c r="AA67" i="57" s="1"/>
  <c r="A66" i="57"/>
  <c r="Q66" i="57" s="1"/>
  <c r="A65" i="57"/>
  <c r="X65" i="57" s="1"/>
  <c r="A64" i="57"/>
  <c r="H64" i="57" s="1"/>
  <c r="A63" i="57"/>
  <c r="AF63" i="57" s="1"/>
  <c r="A62" i="57"/>
  <c r="A61" i="57"/>
  <c r="AJ60" i="57" s="1"/>
  <c r="A60" i="57"/>
  <c r="R60" i="57" s="1"/>
  <c r="A59" i="57"/>
  <c r="AG59" i="57" s="1"/>
  <c r="A58" i="57"/>
  <c r="AE58" i="57" s="1"/>
  <c r="A57" i="57"/>
  <c r="O57" i="57" s="1"/>
  <c r="A56" i="57"/>
  <c r="A55" i="57"/>
  <c r="AK55" i="57" s="1"/>
  <c r="A54" i="57"/>
  <c r="AG54" i="57" s="1"/>
  <c r="A53" i="57"/>
  <c r="AC53" i="57" s="1"/>
  <c r="A52" i="57"/>
  <c r="Y52" i="57" s="1"/>
  <c r="A51" i="57"/>
  <c r="AK51" i="57" s="1"/>
  <c r="A50" i="57"/>
  <c r="AF50" i="57" s="1"/>
  <c r="A49" i="57"/>
  <c r="AG49" i="57" s="1"/>
  <c r="A48" i="57"/>
  <c r="A47" i="57"/>
  <c r="AB47" i="57" s="1"/>
  <c r="A46" i="57"/>
  <c r="AG46" i="57" s="1"/>
  <c r="A45" i="57"/>
  <c r="AF45" i="57" s="1"/>
  <c r="A44" i="57"/>
  <c r="P44" i="57" s="1"/>
  <c r="A43" i="57"/>
  <c r="AF43" i="57" s="1"/>
  <c r="A42" i="57"/>
  <c r="Q42" i="57" s="1"/>
  <c r="A41" i="57"/>
  <c r="R41" i="57" s="1"/>
  <c r="A40" i="57"/>
  <c r="AK40" i="57" s="1"/>
  <c r="A39" i="57"/>
  <c r="AD39" i="57" s="1"/>
  <c r="A38" i="57"/>
  <c r="AG38" i="57" s="1"/>
  <c r="A37" i="57"/>
  <c r="Q37" i="57" s="1"/>
  <c r="A36" i="57"/>
  <c r="Y36" i="57" s="1"/>
  <c r="A35" i="57"/>
  <c r="Z35" i="57" s="1"/>
  <c r="A34" i="57"/>
  <c r="AB34" i="57" s="1"/>
  <c r="A33" i="57"/>
  <c r="Y33" i="57" s="1"/>
  <c r="AJ32" i="57"/>
  <c r="A32" i="57"/>
  <c r="AF32" i="57" s="1"/>
  <c r="A31" i="57"/>
  <c r="Z31" i="57" s="1"/>
  <c r="A30" i="57"/>
  <c r="Z30" i="57" s="1"/>
  <c r="A29" i="57"/>
  <c r="AB29" i="57" s="1"/>
  <c r="A28" i="57"/>
  <c r="AF28" i="57" s="1"/>
  <c r="A27" i="57"/>
  <c r="Y27" i="57" s="1"/>
  <c r="A26" i="57"/>
  <c r="A25" i="57"/>
  <c r="Z25" i="57" s="1"/>
  <c r="A24" i="57"/>
  <c r="AG24" i="57" s="1"/>
  <c r="A23" i="57"/>
  <c r="AB23" i="57" s="1"/>
  <c r="A22" i="57"/>
  <c r="AG22" i="57" s="1"/>
  <c r="A21" i="57"/>
  <c r="AJ20" i="57" s="1"/>
  <c r="A20" i="57"/>
  <c r="Y20" i="57" s="1"/>
  <c r="A19" i="57"/>
  <c r="A18" i="57"/>
  <c r="AE18" i="57" s="1"/>
  <c r="A17" i="57"/>
  <c r="AK17" i="57" s="1"/>
  <c r="A16" i="57"/>
  <c r="AF16" i="57" s="1"/>
  <c r="A15" i="57"/>
  <c r="AB15" i="57" s="1"/>
  <c r="A14" i="57"/>
  <c r="AC14" i="57" s="1"/>
  <c r="A13" i="57"/>
  <c r="AE13" i="57" s="1"/>
  <c r="A12" i="57"/>
  <c r="Z12" i="57" s="1"/>
  <c r="AJ11" i="57"/>
  <c r="A11" i="57"/>
  <c r="Z11" i="57" s="1"/>
  <c r="A10" i="57"/>
  <c r="AC10" i="57" s="1"/>
  <c r="A9" i="57"/>
  <c r="Q9" i="57" s="1"/>
  <c r="A8" i="57"/>
  <c r="AD8" i="57" s="1"/>
  <c r="A7" i="57"/>
  <c r="AC7" i="57" s="1"/>
  <c r="AD78" i="57" l="1"/>
  <c r="AB87" i="57"/>
  <c r="AJ91" i="57"/>
  <c r="AE78" i="57"/>
  <c r="AC59" i="57"/>
  <c r="AJ132" i="57"/>
  <c r="O66" i="57"/>
  <c r="AG100" i="57"/>
  <c r="AB66" i="57"/>
  <c r="AD66" i="57"/>
  <c r="Z85" i="57"/>
  <c r="I93" i="57"/>
  <c r="AB97" i="57"/>
  <c r="H133" i="57"/>
  <c r="AJ26" i="57"/>
  <c r="AJ31" i="57"/>
  <c r="AE133" i="57"/>
  <c r="AJ65" i="57"/>
  <c r="H77" i="57"/>
  <c r="O122" i="57"/>
  <c r="K77" i="57"/>
  <c r="H92" i="57"/>
  <c r="AG77" i="57"/>
  <c r="O92" i="57"/>
  <c r="Q92" i="57"/>
  <c r="AC11" i="57"/>
  <c r="Z43" i="57"/>
  <c r="AF59" i="57"/>
  <c r="AB77" i="57"/>
  <c r="AC93" i="57"/>
  <c r="AF103" i="57"/>
  <c r="AB114" i="57"/>
  <c r="AK33" i="57"/>
  <c r="Z37" i="57"/>
  <c r="X18" i="57"/>
  <c r="AB22" i="57"/>
  <c r="K10" i="57"/>
  <c r="AK18" i="57"/>
  <c r="P10" i="57"/>
  <c r="AB12" i="57"/>
  <c r="O16" i="57"/>
  <c r="I27" i="57"/>
  <c r="AD67" i="57"/>
  <c r="AF71" i="57"/>
  <c r="AG10" i="57"/>
  <c r="AC12" i="57"/>
  <c r="AD16" i="57"/>
  <c r="AJ36" i="57"/>
  <c r="Q78" i="57"/>
  <c r="K139" i="57"/>
  <c r="AE11" i="57"/>
  <c r="AB21" i="57"/>
  <c r="AG27" i="57"/>
  <c r="AK35" i="57"/>
  <c r="AK37" i="57"/>
  <c r="K65" i="57"/>
  <c r="H70" i="57"/>
  <c r="AJ76" i="57"/>
  <c r="O77" i="57"/>
  <c r="K80" i="57"/>
  <c r="Q93" i="57"/>
  <c r="R104" i="57"/>
  <c r="AJ107" i="57"/>
  <c r="K110" i="57"/>
  <c r="P120" i="57"/>
  <c r="AD122" i="57"/>
  <c r="R136" i="57"/>
  <c r="Q139" i="57"/>
  <c r="P70" i="57"/>
  <c r="Y77" i="57"/>
  <c r="AC80" i="57"/>
  <c r="AG104" i="57"/>
  <c r="P110" i="57"/>
  <c r="Q120" i="57"/>
  <c r="AG21" i="57"/>
  <c r="AC55" i="57"/>
  <c r="AJ63" i="57"/>
  <c r="AD70" i="57"/>
  <c r="C77" i="57"/>
  <c r="Z77" i="57"/>
  <c r="P87" i="57"/>
  <c r="K89" i="57"/>
  <c r="AA97" i="57"/>
  <c r="R103" i="57"/>
  <c r="Z108" i="57"/>
  <c r="Y110" i="57"/>
  <c r="AC120" i="57"/>
  <c r="C132" i="57"/>
  <c r="K140" i="57"/>
  <c r="AF110" i="57"/>
  <c r="X124" i="57"/>
  <c r="K132" i="57"/>
  <c r="O140" i="57"/>
  <c r="Z64" i="57"/>
  <c r="AD71" i="57"/>
  <c r="I77" i="57"/>
  <c r="AD77" i="57"/>
  <c r="X85" i="57"/>
  <c r="AC87" i="57"/>
  <c r="AJ103" i="57"/>
  <c r="AA106" i="57"/>
  <c r="AJ109" i="57"/>
  <c r="Q132" i="57"/>
  <c r="H139" i="57"/>
  <c r="AF140" i="57"/>
  <c r="AE17" i="57"/>
  <c r="AK32" i="57"/>
  <c r="H34" i="57"/>
  <c r="AF34" i="57"/>
  <c r="O81" i="57"/>
  <c r="AA17" i="57"/>
  <c r="AC34" i="57"/>
  <c r="Y9" i="57"/>
  <c r="Z10" i="57"/>
  <c r="K34" i="57"/>
  <c r="AG34" i="57"/>
  <c r="Y42" i="57"/>
  <c r="AA45" i="57"/>
  <c r="AG70" i="57"/>
  <c r="Z79" i="57"/>
  <c r="AC81" i="57"/>
  <c r="P105" i="57"/>
  <c r="R107" i="57"/>
  <c r="X121" i="57"/>
  <c r="O38" i="57"/>
  <c r="P45" i="57"/>
  <c r="H17" i="57"/>
  <c r="AF17" i="57"/>
  <c r="C32" i="57"/>
  <c r="R54" i="57"/>
  <c r="Z9" i="57"/>
  <c r="AB10" i="57"/>
  <c r="K17" i="57"/>
  <c r="AG17" i="57"/>
  <c r="Z22" i="57"/>
  <c r="Q32" i="57"/>
  <c r="AB33" i="57"/>
  <c r="O34" i="57"/>
  <c r="I39" i="57"/>
  <c r="X54" i="57"/>
  <c r="C66" i="57"/>
  <c r="C70" i="57"/>
  <c r="AJ70" i="57"/>
  <c r="X77" i="57"/>
  <c r="AG87" i="57"/>
  <c r="AC92" i="57"/>
  <c r="AJ93" i="57"/>
  <c r="O100" i="57"/>
  <c r="I102" i="57"/>
  <c r="Z105" i="57"/>
  <c r="AD107" i="57"/>
  <c r="AF121" i="57"/>
  <c r="P123" i="57"/>
  <c r="Y132" i="57"/>
  <c r="AB139" i="57"/>
  <c r="R140" i="57"/>
  <c r="Y143" i="57"/>
  <c r="C54" i="57"/>
  <c r="AD9" i="57"/>
  <c r="X32" i="57"/>
  <c r="AJ33" i="57"/>
  <c r="Q34" i="57"/>
  <c r="AB54" i="57"/>
  <c r="P100" i="57"/>
  <c r="AD105" i="57"/>
  <c r="AJ121" i="57"/>
  <c r="AC139" i="57"/>
  <c r="H9" i="57"/>
  <c r="C17" i="57"/>
  <c r="P17" i="57"/>
  <c r="R17" i="57"/>
  <c r="C18" i="57"/>
  <c r="P21" i="57"/>
  <c r="AB32" i="57"/>
  <c r="R34" i="57"/>
  <c r="K47" i="57"/>
  <c r="AB61" i="57"/>
  <c r="R66" i="57"/>
  <c r="I70" i="57"/>
  <c r="AB71" i="57"/>
  <c r="H93" i="57"/>
  <c r="AA98" i="57"/>
  <c r="AA100" i="57"/>
  <c r="AJ123" i="57"/>
  <c r="K136" i="57"/>
  <c r="C139" i="57"/>
  <c r="AE139" i="57"/>
  <c r="AJ104" i="57"/>
  <c r="H141" i="57"/>
  <c r="Q39" i="57"/>
  <c r="O41" i="57"/>
  <c r="AG42" i="57"/>
  <c r="AB42" i="57"/>
  <c r="C42" i="57"/>
  <c r="AE42" i="57"/>
  <c r="AD44" i="57"/>
  <c r="AG56" i="57"/>
  <c r="K56" i="57"/>
  <c r="AG73" i="57"/>
  <c r="AF73" i="57"/>
  <c r="R73" i="57"/>
  <c r="AJ72" i="57"/>
  <c r="Y73" i="57"/>
  <c r="AD91" i="57"/>
  <c r="AA91" i="57"/>
  <c r="AF95" i="57"/>
  <c r="AG95" i="57"/>
  <c r="AD116" i="57"/>
  <c r="AB116" i="57"/>
  <c r="AA116" i="57"/>
  <c r="Z116" i="57"/>
  <c r="AG116" i="57"/>
  <c r="Y116" i="57"/>
  <c r="Q83" i="57"/>
  <c r="Y83" i="57"/>
  <c r="I83" i="57"/>
  <c r="I9" i="57"/>
  <c r="AK9" i="57"/>
  <c r="AB14" i="57"/>
  <c r="Q16" i="57"/>
  <c r="J18" i="57"/>
  <c r="AD18" i="57"/>
  <c r="K22" i="57"/>
  <c r="P27" i="57"/>
  <c r="AK29" i="57"/>
  <c r="H32" i="57"/>
  <c r="AD32" i="57"/>
  <c r="AE33" i="57"/>
  <c r="AF37" i="57"/>
  <c r="AA37" i="57"/>
  <c r="R38" i="57"/>
  <c r="Q41" i="57"/>
  <c r="H42" i="57"/>
  <c r="AK42" i="57"/>
  <c r="Y47" i="57"/>
  <c r="H54" i="57"/>
  <c r="AD54" i="57"/>
  <c r="Y56" i="57"/>
  <c r="AA64" i="57"/>
  <c r="AG66" i="57"/>
  <c r="C73" i="57"/>
  <c r="AB73" i="57"/>
  <c r="O76" i="57"/>
  <c r="C83" i="57"/>
  <c r="C85" i="57"/>
  <c r="AG85" i="57"/>
  <c r="X87" i="57"/>
  <c r="J87" i="57"/>
  <c r="Q89" i="57"/>
  <c r="I91" i="57"/>
  <c r="R95" i="57"/>
  <c r="K102" i="57"/>
  <c r="R113" i="57"/>
  <c r="Z113" i="57"/>
  <c r="Q113" i="57"/>
  <c r="AC116" i="57"/>
  <c r="X119" i="57"/>
  <c r="AB119" i="57"/>
  <c r="H119" i="57"/>
  <c r="AF41" i="57"/>
  <c r="AD12" i="57"/>
  <c r="AG12" i="57"/>
  <c r="Y12" i="57"/>
  <c r="AK12" i="57"/>
  <c r="Z14" i="57"/>
  <c r="I18" i="57"/>
  <c r="AA18" i="57"/>
  <c r="K9" i="57"/>
  <c r="AA12" i="57"/>
  <c r="AJ13" i="57"/>
  <c r="AC16" i="57"/>
  <c r="AJ17" i="57"/>
  <c r="Q18" i="57"/>
  <c r="I21" i="57"/>
  <c r="AK21" i="57"/>
  <c r="P22" i="57"/>
  <c r="O32" i="57"/>
  <c r="AF33" i="57"/>
  <c r="AC38" i="57"/>
  <c r="Z41" i="57"/>
  <c r="K42" i="57"/>
  <c r="AA47" i="57"/>
  <c r="I54" i="57"/>
  <c r="AD56" i="57"/>
  <c r="AC64" i="57"/>
  <c r="R67" i="57"/>
  <c r="P67" i="57"/>
  <c r="AF70" i="57"/>
  <c r="X70" i="57"/>
  <c r="AJ69" i="57"/>
  <c r="AA70" i="57"/>
  <c r="H73" i="57"/>
  <c r="AD73" i="57"/>
  <c r="K83" i="57"/>
  <c r="AF88" i="57"/>
  <c r="R88" i="57"/>
  <c r="Y89" i="57"/>
  <c r="AA93" i="57"/>
  <c r="Z93" i="57"/>
  <c r="O93" i="57"/>
  <c r="Z95" i="57"/>
  <c r="AA102" i="57"/>
  <c r="AC107" i="57"/>
  <c r="Y107" i="57"/>
  <c r="P107" i="57"/>
  <c r="H107" i="57"/>
  <c r="AF116" i="57"/>
  <c r="AJ129" i="57"/>
  <c r="AE130" i="57"/>
  <c r="AD14" i="57"/>
  <c r="K14" i="57"/>
  <c r="AK14" i="57"/>
  <c r="AF18" i="57"/>
  <c r="AC18" i="57"/>
  <c r="K18" i="57"/>
  <c r="R18" i="57"/>
  <c r="AG18" i="57"/>
  <c r="Y26" i="57"/>
  <c r="AF26" i="57"/>
  <c r="AE39" i="57"/>
  <c r="AJ38" i="57"/>
  <c r="AJ40" i="57"/>
  <c r="AE41" i="57"/>
  <c r="I73" i="57"/>
  <c r="AE73" i="57"/>
  <c r="AF80" i="57"/>
  <c r="AJ79" i="57"/>
  <c r="X80" i="57"/>
  <c r="AB83" i="57"/>
  <c r="AJ88" i="57"/>
  <c r="AB96" i="57"/>
  <c r="Z96" i="57"/>
  <c r="I14" i="57"/>
  <c r="O73" i="57"/>
  <c r="AD83" i="57"/>
  <c r="AD89" i="57"/>
  <c r="O89" i="57"/>
  <c r="AB89" i="57"/>
  <c r="I89" i="57"/>
  <c r="AC89" i="57"/>
  <c r="R111" i="57"/>
  <c r="AD111" i="57"/>
  <c r="Z111" i="57"/>
  <c r="O111" i="57"/>
  <c r="AE115" i="57"/>
  <c r="AA115" i="57"/>
  <c r="X115" i="57"/>
  <c r="Q115" i="57"/>
  <c r="K115" i="57"/>
  <c r="AC9" i="57"/>
  <c r="AF12" i="57"/>
  <c r="O14" i="57"/>
  <c r="H18" i="57"/>
  <c r="Y18" i="57"/>
  <c r="AK27" i="57"/>
  <c r="AB27" i="57"/>
  <c r="AK28" i="57"/>
  <c r="AC32" i="57"/>
  <c r="I32" i="57"/>
  <c r="Y32" i="57"/>
  <c r="P39" i="57"/>
  <c r="H41" i="57"/>
  <c r="AK41" i="57"/>
  <c r="Z42" i="57"/>
  <c r="Z44" i="57"/>
  <c r="AA54" i="57"/>
  <c r="AF54" i="57"/>
  <c r="O54" i="57"/>
  <c r="Y54" i="57"/>
  <c r="AE65" i="57"/>
  <c r="X73" i="57"/>
  <c r="P80" i="57"/>
  <c r="AJ82" i="57"/>
  <c r="AG83" i="57"/>
  <c r="Y86" i="57"/>
  <c r="J86" i="57"/>
  <c r="C89" i="57"/>
  <c r="AF96" i="57"/>
  <c r="AD102" i="57"/>
  <c r="AC102" i="57"/>
  <c r="H102" i="57"/>
  <c r="Z102" i="57"/>
  <c r="AJ101" i="57"/>
  <c r="Q102" i="57"/>
  <c r="AJ115" i="57"/>
  <c r="R122" i="57"/>
  <c r="AE122" i="57"/>
  <c r="Y124" i="57"/>
  <c r="AF133" i="57"/>
  <c r="AA110" i="57"/>
  <c r="C122" i="57"/>
  <c r="X122" i="57"/>
  <c r="AF122" i="57"/>
  <c r="H124" i="57"/>
  <c r="AB124" i="57"/>
  <c r="AK10" i="57"/>
  <c r="Z17" i="57"/>
  <c r="R77" i="57"/>
  <c r="AF77" i="57"/>
  <c r="Y92" i="57"/>
  <c r="C103" i="57"/>
  <c r="P104" i="57"/>
  <c r="I105" i="57"/>
  <c r="Z106" i="57"/>
  <c r="R108" i="57"/>
  <c r="H110" i="57"/>
  <c r="AB110" i="57"/>
  <c r="H122" i="57"/>
  <c r="Y122" i="57"/>
  <c r="I124" i="57"/>
  <c r="AD124" i="57"/>
  <c r="Y131" i="57"/>
  <c r="R132" i="57"/>
  <c r="K133" i="57"/>
  <c r="R134" i="57"/>
  <c r="P139" i="57"/>
  <c r="AJ139" i="57"/>
  <c r="Y140" i="57"/>
  <c r="O141" i="57"/>
  <c r="I122" i="57"/>
  <c r="Z122" i="57"/>
  <c r="K124" i="57"/>
  <c r="AF124" i="57"/>
  <c r="R133" i="57"/>
  <c r="AC140" i="57"/>
  <c r="AB141" i="57"/>
  <c r="Q105" i="57"/>
  <c r="AC106" i="57"/>
  <c r="O110" i="57"/>
  <c r="AG110" i="57"/>
  <c r="H114" i="57"/>
  <c r="H120" i="57"/>
  <c r="K122" i="57"/>
  <c r="AB122" i="57"/>
  <c r="O124" i="57"/>
  <c r="AG132" i="57"/>
  <c r="Z133" i="57"/>
  <c r="AA139" i="57"/>
  <c r="H140" i="57"/>
  <c r="AE140" i="57"/>
  <c r="AF141" i="57"/>
  <c r="K25" i="57"/>
  <c r="AK36" i="57"/>
  <c r="AA36" i="57"/>
  <c r="J36" i="57"/>
  <c r="AG36" i="57"/>
  <c r="X36" i="57"/>
  <c r="C36" i="57"/>
  <c r="AB36" i="57"/>
  <c r="I62" i="57"/>
  <c r="AF62" i="57"/>
  <c r="AA13" i="57"/>
  <c r="AK13" i="57"/>
  <c r="Q14" i="57"/>
  <c r="K15" i="57"/>
  <c r="C16" i="57"/>
  <c r="X16" i="57"/>
  <c r="O20" i="57"/>
  <c r="AJ25" i="57"/>
  <c r="J28" i="57"/>
  <c r="I29" i="57"/>
  <c r="K30" i="57"/>
  <c r="AG33" i="57"/>
  <c r="AC33" i="57"/>
  <c r="H36" i="57"/>
  <c r="AD36" i="57"/>
  <c r="H43" i="57"/>
  <c r="I45" i="57"/>
  <c r="AD45" i="57"/>
  <c r="AJ46" i="57"/>
  <c r="Z49" i="57"/>
  <c r="R50" i="57"/>
  <c r="K53" i="57"/>
  <c r="AG60" i="57"/>
  <c r="AC60" i="57"/>
  <c r="I60" i="57"/>
  <c r="P62" i="57"/>
  <c r="AB64" i="57"/>
  <c r="Q64" i="57"/>
  <c r="AG64" i="57"/>
  <c r="I64" i="57"/>
  <c r="Q65" i="57"/>
  <c r="AG65" i="57"/>
  <c r="C65" i="57"/>
  <c r="AB65" i="57"/>
  <c r="AA66" i="57"/>
  <c r="Z66" i="57"/>
  <c r="K66" i="57"/>
  <c r="AF66" i="57"/>
  <c r="X66" i="57"/>
  <c r="H66" i="57"/>
  <c r="Y66" i="57"/>
  <c r="C69" i="57"/>
  <c r="H74" i="57"/>
  <c r="K75" i="57"/>
  <c r="X76" i="57"/>
  <c r="H84" i="57"/>
  <c r="AB85" i="57"/>
  <c r="O85" i="57"/>
  <c r="R85" i="57"/>
  <c r="AJ84" i="57"/>
  <c r="AD85" i="57"/>
  <c r="I85" i="57"/>
  <c r="AA85" i="57"/>
  <c r="H85" i="57"/>
  <c r="Z15" i="57"/>
  <c r="H15" i="57"/>
  <c r="Y15" i="57"/>
  <c r="AK15" i="57"/>
  <c r="AF20" i="57"/>
  <c r="AE31" i="57"/>
  <c r="AG31" i="57"/>
  <c r="Z13" i="57"/>
  <c r="C15" i="57"/>
  <c r="AA15" i="57"/>
  <c r="AG16" i="57"/>
  <c r="Z16" i="57"/>
  <c r="K16" i="57"/>
  <c r="AJ15" i="57"/>
  <c r="R16" i="57"/>
  <c r="AE16" i="57"/>
  <c r="AD43" i="57"/>
  <c r="AB43" i="57"/>
  <c r="K43" i="57"/>
  <c r="AK43" i="57"/>
  <c r="Y43" i="57"/>
  <c r="C43" i="57"/>
  <c r="AC43" i="57"/>
  <c r="Q49" i="57"/>
  <c r="I50" i="57"/>
  <c r="C53" i="57"/>
  <c r="AJ53" i="57"/>
  <c r="AG69" i="57"/>
  <c r="AB69" i="57"/>
  <c r="O69" i="57"/>
  <c r="AJ68" i="57"/>
  <c r="AF69" i="57"/>
  <c r="Y69" i="57"/>
  <c r="I69" i="57"/>
  <c r="X69" i="57"/>
  <c r="O28" i="57"/>
  <c r="P29" i="57"/>
  <c r="P30" i="57"/>
  <c r="O43" i="57"/>
  <c r="AG43" i="57"/>
  <c r="AG55" i="57"/>
  <c r="I55" i="57"/>
  <c r="AD59" i="57"/>
  <c r="Z59" i="57"/>
  <c r="R62" i="57"/>
  <c r="H69" i="57"/>
  <c r="AC69" i="57"/>
  <c r="Y76" i="57"/>
  <c r="AG103" i="57"/>
  <c r="AE103" i="57"/>
  <c r="X103" i="57"/>
  <c r="H103" i="57"/>
  <c r="AD103" i="57"/>
  <c r="Q103" i="57"/>
  <c r="AC103" i="57"/>
  <c r="O103" i="57"/>
  <c r="AB103" i="57"/>
  <c r="K103" i="57"/>
  <c r="Z103" i="57"/>
  <c r="I103" i="57"/>
  <c r="AB7" i="57"/>
  <c r="AD11" i="57"/>
  <c r="AK11" i="57"/>
  <c r="AB11" i="57"/>
  <c r="AJ10" i="57"/>
  <c r="AF11" i="57"/>
  <c r="I20" i="57"/>
  <c r="K31" i="57"/>
  <c r="AK58" i="57"/>
  <c r="O58" i="57"/>
  <c r="AA74" i="57"/>
  <c r="Z74" i="57"/>
  <c r="C74" i="57"/>
  <c r="AG74" i="57"/>
  <c r="R74" i="57"/>
  <c r="AF74" i="57"/>
  <c r="P74" i="57"/>
  <c r="AC75" i="57"/>
  <c r="AG75" i="57"/>
  <c r="I75" i="57"/>
  <c r="Z75" i="57"/>
  <c r="Y75" i="57"/>
  <c r="AG84" i="57"/>
  <c r="AF84" i="57"/>
  <c r="Y84" i="57"/>
  <c r="I84" i="57"/>
  <c r="X84" i="57"/>
  <c r="C84" i="57"/>
  <c r="AD84" i="57"/>
  <c r="Q84" i="57"/>
  <c r="AJ83" i="57"/>
  <c r="AC84" i="57"/>
  <c r="O84" i="57"/>
  <c r="AE84" i="57"/>
  <c r="C101" i="57"/>
  <c r="AJ100" i="57"/>
  <c r="AB101" i="57"/>
  <c r="X101" i="57"/>
  <c r="AJ102" i="57"/>
  <c r="Y11" i="57"/>
  <c r="AG11" i="57"/>
  <c r="AG9" i="57"/>
  <c r="AB9" i="57"/>
  <c r="O9" i="57"/>
  <c r="AJ8" i="57"/>
  <c r="R9" i="57"/>
  <c r="AE9" i="57"/>
  <c r="AB13" i="57"/>
  <c r="AG14" i="57"/>
  <c r="AE14" i="57"/>
  <c r="X14" i="57"/>
  <c r="H14" i="57"/>
  <c r="R14" i="57"/>
  <c r="AF14" i="57"/>
  <c r="O15" i="57"/>
  <c r="AE15" i="57"/>
  <c r="H16" i="57"/>
  <c r="Y16" i="57"/>
  <c r="AK16" i="57"/>
  <c r="P20" i="57"/>
  <c r="K36" i="57"/>
  <c r="AE36" i="57"/>
  <c r="AD47" i="57"/>
  <c r="Q47" i="57"/>
  <c r="AE47" i="57"/>
  <c r="I47" i="57"/>
  <c r="AE48" i="57"/>
  <c r="K48" i="57"/>
  <c r="AA49" i="57"/>
  <c r="R53" i="57"/>
  <c r="C9" i="57"/>
  <c r="X9" i="57"/>
  <c r="AF9" i="57"/>
  <c r="AA11" i="57"/>
  <c r="AJ12" i="57"/>
  <c r="AC13" i="57"/>
  <c r="C14" i="57"/>
  <c r="Y14" i="57"/>
  <c r="AJ14" i="57"/>
  <c r="P15" i="57"/>
  <c r="AF15" i="57"/>
  <c r="I16" i="57"/>
  <c r="AB16" i="57"/>
  <c r="AB17" i="57"/>
  <c r="O17" i="57"/>
  <c r="AJ16" i="57"/>
  <c r="Y17" i="57"/>
  <c r="AA20" i="57"/>
  <c r="Y21" i="57"/>
  <c r="Y28" i="57"/>
  <c r="Z29" i="57"/>
  <c r="AC30" i="57"/>
  <c r="AG32" i="57"/>
  <c r="Z32" i="57"/>
  <c r="K32" i="57"/>
  <c r="R32" i="57"/>
  <c r="AE32" i="57"/>
  <c r="Z33" i="57"/>
  <c r="AD34" i="57"/>
  <c r="AK34" i="57"/>
  <c r="Y34" i="57"/>
  <c r="C34" i="57"/>
  <c r="Z34" i="57"/>
  <c r="P36" i="57"/>
  <c r="AD41" i="57"/>
  <c r="AB41" i="57"/>
  <c r="K41" i="57"/>
  <c r="Y41" i="57"/>
  <c r="C41" i="57"/>
  <c r="AC41" i="57"/>
  <c r="Q43" i="57"/>
  <c r="H44" i="57"/>
  <c r="AK44" i="57"/>
  <c r="R45" i="57"/>
  <c r="C47" i="57"/>
  <c r="AB48" i="57"/>
  <c r="AD49" i="57"/>
  <c r="AA53" i="57"/>
  <c r="X55" i="57"/>
  <c r="Y59" i="57"/>
  <c r="Z62" i="57"/>
  <c r="P64" i="57"/>
  <c r="O65" i="57"/>
  <c r="I66" i="57"/>
  <c r="AC66" i="57"/>
  <c r="K69" i="57"/>
  <c r="AD69" i="57"/>
  <c r="Y74" i="57"/>
  <c r="AA75" i="57"/>
  <c r="AF76" i="57"/>
  <c r="R84" i="57"/>
  <c r="AF94" i="57"/>
  <c r="P94" i="57"/>
  <c r="R15" i="57"/>
  <c r="AG15" i="57"/>
  <c r="AJ19" i="57"/>
  <c r="AB20" i="57"/>
  <c r="AJ24" i="57"/>
  <c r="AA28" i="57"/>
  <c r="AG29" i="57"/>
  <c r="AG30" i="57"/>
  <c r="AJ35" i="57"/>
  <c r="Q36" i="57"/>
  <c r="AJ42" i="57"/>
  <c r="R43" i="57"/>
  <c r="AJ48" i="57"/>
  <c r="R57" i="57"/>
  <c r="AD57" i="57"/>
  <c r="AF61" i="57"/>
  <c r="AG61" i="57"/>
  <c r="AK62" i="57"/>
  <c r="Q69" i="57"/>
  <c r="AE69" i="57"/>
  <c r="AB74" i="57"/>
  <c r="Z84" i="57"/>
  <c r="AE91" i="57"/>
  <c r="O91" i="57"/>
  <c r="AB91" i="57"/>
  <c r="AJ90" i="57"/>
  <c r="Q91" i="57"/>
  <c r="P91" i="57"/>
  <c r="AC117" i="57"/>
  <c r="AF117" i="57"/>
  <c r="AA117" i="57"/>
  <c r="AD13" i="57"/>
  <c r="AF13" i="57"/>
  <c r="Y13" i="57"/>
  <c r="AG13" i="57"/>
  <c r="AK49" i="57"/>
  <c r="R49" i="57"/>
  <c r="AF49" i="57"/>
  <c r="O49" i="57"/>
  <c r="AD50" i="57"/>
  <c r="AA50" i="57"/>
  <c r="Q53" i="57"/>
  <c r="AD53" i="57"/>
  <c r="I53" i="57"/>
  <c r="AG53" i="57"/>
  <c r="R69" i="57"/>
  <c r="AE74" i="57"/>
  <c r="Z76" i="57"/>
  <c r="I76" i="57"/>
  <c r="AG76" i="57"/>
  <c r="P76" i="57"/>
  <c r="AC76" i="57"/>
  <c r="K76" i="57"/>
  <c r="AA76" i="57"/>
  <c r="H76" i="57"/>
  <c r="AE79" i="57"/>
  <c r="O79" i="57"/>
  <c r="AA79" i="57"/>
  <c r="K79" i="57"/>
  <c r="H79" i="57"/>
  <c r="AB84" i="57"/>
  <c r="AC99" i="57"/>
  <c r="AG99" i="57"/>
  <c r="AD99" i="57"/>
  <c r="AA99" i="57"/>
  <c r="R112" i="57"/>
  <c r="AE112" i="57"/>
  <c r="H112" i="57"/>
  <c r="AC112" i="57"/>
  <c r="AB112" i="57"/>
  <c r="Q112" i="57"/>
  <c r="P112" i="57"/>
  <c r="C112" i="57"/>
  <c r="AG96" i="57"/>
  <c r="AC97" i="57"/>
  <c r="AA104" i="57"/>
  <c r="I104" i="57"/>
  <c r="X104" i="57"/>
  <c r="AE108" i="57"/>
  <c r="AD108" i="57"/>
  <c r="Q108" i="57"/>
  <c r="AA108" i="57"/>
  <c r="AC113" i="57"/>
  <c r="I114" i="57"/>
  <c r="AC114" i="57"/>
  <c r="I119" i="57"/>
  <c r="AC119" i="57"/>
  <c r="AF126" i="57"/>
  <c r="AB126" i="57"/>
  <c r="K126" i="57"/>
  <c r="AA126" i="57"/>
  <c r="C126" i="57"/>
  <c r="X126" i="57"/>
  <c r="AJ125" i="57"/>
  <c r="AJ126" i="57"/>
  <c r="AG80" i="57"/>
  <c r="Y80" i="57"/>
  <c r="H80" i="57"/>
  <c r="Z80" i="57"/>
  <c r="AG81" i="57"/>
  <c r="AA81" i="57"/>
  <c r="AD82" i="57"/>
  <c r="X82" i="57"/>
  <c r="AF87" i="57"/>
  <c r="AA87" i="57"/>
  <c r="K87" i="57"/>
  <c r="AJ86" i="57"/>
  <c r="Q87" i="57"/>
  <c r="AD87" i="57"/>
  <c r="AG92" i="57"/>
  <c r="Z92" i="57"/>
  <c r="K92" i="57"/>
  <c r="R92" i="57"/>
  <c r="AE92" i="57"/>
  <c r="AE12" i="57"/>
  <c r="P18" i="57"/>
  <c r="AB18" i="57"/>
  <c r="AA39" i="57"/>
  <c r="AJ41" i="57"/>
  <c r="O42" i="57"/>
  <c r="AC42" i="57"/>
  <c r="K54" i="57"/>
  <c r="Z54" i="57"/>
  <c r="AK54" i="57"/>
  <c r="O70" i="57"/>
  <c r="AB70" i="57"/>
  <c r="AA71" i="57"/>
  <c r="K73" i="57"/>
  <c r="Z73" i="57"/>
  <c r="AK73" i="57"/>
  <c r="I80" i="57"/>
  <c r="AA80" i="57"/>
  <c r="I81" i="57"/>
  <c r="C82" i="57"/>
  <c r="C87" i="57"/>
  <c r="R87" i="57"/>
  <c r="AE87" i="57"/>
  <c r="AG89" i="57"/>
  <c r="AE89" i="57"/>
  <c r="X89" i="57"/>
  <c r="H89" i="57"/>
  <c r="R89" i="57"/>
  <c r="AF89" i="57"/>
  <c r="C92" i="57"/>
  <c r="X92" i="57"/>
  <c r="AF92" i="57"/>
  <c r="H95" i="57"/>
  <c r="Y96" i="57"/>
  <c r="AB100" i="57"/>
  <c r="O102" i="57"/>
  <c r="C104" i="57"/>
  <c r="Z104" i="57"/>
  <c r="AJ105" i="57"/>
  <c r="C108" i="57"/>
  <c r="AB108" i="57"/>
  <c r="C113" i="57"/>
  <c r="AE113" i="57"/>
  <c r="O114" i="57"/>
  <c r="AF114" i="57"/>
  <c r="AB118" i="57"/>
  <c r="AG118" i="57"/>
  <c r="O119" i="57"/>
  <c r="AE119" i="57"/>
  <c r="O126" i="57"/>
  <c r="AF130" i="57"/>
  <c r="AD97" i="57"/>
  <c r="AF97" i="57"/>
  <c r="Y97" i="57"/>
  <c r="AG97" i="57"/>
  <c r="H104" i="57"/>
  <c r="AB104" i="57"/>
  <c r="AD106" i="57"/>
  <c r="AB106" i="57"/>
  <c r="AF106" i="57"/>
  <c r="O108" i="57"/>
  <c r="AC108" i="57"/>
  <c r="H113" i="57"/>
  <c r="AF113" i="57"/>
  <c r="P114" i="57"/>
  <c r="Q119" i="57"/>
  <c r="AF119" i="57"/>
  <c r="P126" i="57"/>
  <c r="P131" i="57"/>
  <c r="X131" i="57"/>
  <c r="H131" i="57"/>
  <c r="AB137" i="57"/>
  <c r="AJ136" i="57"/>
  <c r="AF137" i="57"/>
  <c r="AD137" i="57"/>
  <c r="AC137" i="57"/>
  <c r="Z137" i="57"/>
  <c r="R42" i="57"/>
  <c r="AF42" i="57"/>
  <c r="Q54" i="57"/>
  <c r="AC54" i="57"/>
  <c r="R70" i="57"/>
  <c r="Q73" i="57"/>
  <c r="AC73" i="57"/>
  <c r="O80" i="57"/>
  <c r="AE80" i="57"/>
  <c r="P81" i="57"/>
  <c r="AE83" i="57"/>
  <c r="P83" i="57"/>
  <c r="Z83" i="57"/>
  <c r="I87" i="57"/>
  <c r="Y87" i="57"/>
  <c r="I92" i="57"/>
  <c r="AB92" i="57"/>
  <c r="X95" i="57"/>
  <c r="AA96" i="57"/>
  <c r="Z97" i="57"/>
  <c r="AF102" i="57"/>
  <c r="R102" i="57"/>
  <c r="C102" i="57"/>
  <c r="X102" i="57"/>
  <c r="O104" i="57"/>
  <c r="AD104" i="57"/>
  <c r="Y106" i="57"/>
  <c r="AG106" i="57"/>
  <c r="P108" i="57"/>
  <c r="AF108" i="57"/>
  <c r="K113" i="57"/>
  <c r="AG113" i="57"/>
  <c r="AJ118" i="57"/>
  <c r="Z120" i="57"/>
  <c r="AJ119" i="57"/>
  <c r="AD120" i="57"/>
  <c r="I120" i="57"/>
  <c r="AA123" i="57"/>
  <c r="Z123" i="57"/>
  <c r="Z126" i="57"/>
  <c r="Q114" i="57"/>
  <c r="AJ113" i="57"/>
  <c r="AA114" i="57"/>
  <c r="AG119" i="57"/>
  <c r="Z119" i="57"/>
  <c r="K119" i="57"/>
  <c r="AD119" i="57"/>
  <c r="R119" i="57"/>
  <c r="C119" i="57"/>
  <c r="Y119" i="57"/>
  <c r="AE126" i="57"/>
  <c r="AB130" i="57"/>
  <c r="AC130" i="57"/>
  <c r="AA130" i="57"/>
  <c r="AG130" i="57"/>
  <c r="Y130" i="57"/>
  <c r="AG126" i="57"/>
  <c r="P127" i="57"/>
  <c r="Z130" i="57"/>
  <c r="Q77" i="57"/>
  <c r="AC77" i="57"/>
  <c r="AF105" i="57"/>
  <c r="AF107" i="57"/>
  <c r="AE116" i="57"/>
  <c r="Q122" i="57"/>
  <c r="AC122" i="57"/>
  <c r="J124" i="57"/>
  <c r="Z124" i="57"/>
  <c r="P133" i="57"/>
  <c r="Q136" i="57"/>
  <c r="Z140" i="57"/>
  <c r="I141" i="57"/>
  <c r="AB143" i="57"/>
  <c r="AG143" i="57"/>
  <c r="AB136" i="57"/>
  <c r="R141" i="57"/>
  <c r="C143" i="57"/>
  <c r="R124" i="57"/>
  <c r="AE129" i="57"/>
  <c r="AC133" i="57"/>
  <c r="AD135" i="57"/>
  <c r="P143" i="57"/>
  <c r="Q143" i="57"/>
  <c r="AF19" i="57"/>
  <c r="Z19" i="57"/>
  <c r="AE19" i="57"/>
  <c r="AG35" i="57"/>
  <c r="AA35" i="57"/>
  <c r="O35" i="57"/>
  <c r="AD35" i="57"/>
  <c r="R35" i="57"/>
  <c r="AJ34" i="57"/>
  <c r="AC35" i="57"/>
  <c r="P40" i="57"/>
  <c r="AE40" i="57"/>
  <c r="AB44" i="57"/>
  <c r="Q44" i="57"/>
  <c r="C44" i="57"/>
  <c r="AE44" i="57"/>
  <c r="Y44" i="57"/>
  <c r="K44" i="57"/>
  <c r="AJ43" i="57"/>
  <c r="X44" i="57"/>
  <c r="AG44" i="57"/>
  <c r="I46" i="57"/>
  <c r="AA46" i="57"/>
  <c r="AJ47" i="57"/>
  <c r="Q48" i="57"/>
  <c r="P50" i="57"/>
  <c r="I51" i="57"/>
  <c r="AC51" i="57"/>
  <c r="K52" i="57"/>
  <c r="AD52" i="57"/>
  <c r="Q55" i="57"/>
  <c r="R56" i="57"/>
  <c r="AJ57" i="57"/>
  <c r="X58" i="57"/>
  <c r="Q60" i="57"/>
  <c r="AC68" i="57"/>
  <c r="R68" i="57"/>
  <c r="H68" i="57"/>
  <c r="AA68" i="57"/>
  <c r="O68" i="57"/>
  <c r="AG68" i="57"/>
  <c r="Y68" i="57"/>
  <c r="C68" i="57"/>
  <c r="AE68" i="57"/>
  <c r="Q68" i="57"/>
  <c r="AJ67" i="57"/>
  <c r="AD68" i="57"/>
  <c r="P68" i="57"/>
  <c r="AB68" i="57"/>
  <c r="K68" i="57"/>
  <c r="Z68" i="57"/>
  <c r="I68" i="57"/>
  <c r="AA19" i="57"/>
  <c r="AK23" i="57"/>
  <c r="AC23" i="57"/>
  <c r="AE23" i="57"/>
  <c r="P24" i="57"/>
  <c r="AC24" i="57"/>
  <c r="AG25" i="57"/>
  <c r="AA25" i="57"/>
  <c r="P25" i="57"/>
  <c r="C25" i="57"/>
  <c r="Q25" i="57"/>
  <c r="AC25" i="57"/>
  <c r="AK26" i="57"/>
  <c r="AC26" i="57"/>
  <c r="Q26" i="57"/>
  <c r="AA26" i="57"/>
  <c r="Q10" i="57"/>
  <c r="AF21" i="57"/>
  <c r="Z21" i="57"/>
  <c r="O21" i="57"/>
  <c r="AK22" i="57"/>
  <c r="AC22" i="57"/>
  <c r="R22" i="57"/>
  <c r="H22" i="57"/>
  <c r="AD22" i="57"/>
  <c r="Y23" i="57"/>
  <c r="AF23" i="57"/>
  <c r="Q24" i="57"/>
  <c r="AD24" i="57"/>
  <c r="H25" i="57"/>
  <c r="R25" i="57"/>
  <c r="AD25" i="57"/>
  <c r="O26" i="57"/>
  <c r="AB26" i="57"/>
  <c r="AF27" i="57"/>
  <c r="Z27" i="57"/>
  <c r="O27" i="57"/>
  <c r="Q27" i="57"/>
  <c r="AC27" i="57"/>
  <c r="AB28" i="57"/>
  <c r="Q28" i="57"/>
  <c r="H28" i="57"/>
  <c r="P28" i="57"/>
  <c r="AC28" i="57"/>
  <c r="AE29" i="57"/>
  <c r="Y29" i="57"/>
  <c r="K29" i="57"/>
  <c r="AJ28" i="57"/>
  <c r="Q29" i="57"/>
  <c r="AC29" i="57"/>
  <c r="AB30" i="57"/>
  <c r="Q30" i="57"/>
  <c r="C30" i="57"/>
  <c r="R30" i="57"/>
  <c r="AD30" i="57"/>
  <c r="C31" i="57"/>
  <c r="Q31" i="57"/>
  <c r="AC31" i="57"/>
  <c r="AK38" i="57"/>
  <c r="AB38" i="57"/>
  <c r="Q38" i="57"/>
  <c r="C38" i="57"/>
  <c r="AF38" i="57"/>
  <c r="Y38" i="57"/>
  <c r="K38" i="57"/>
  <c r="AJ37" i="57"/>
  <c r="Q40" i="57"/>
  <c r="AF40" i="57"/>
  <c r="O46" i="57"/>
  <c r="AC46" i="57"/>
  <c r="AK48" i="57"/>
  <c r="AC48" i="57"/>
  <c r="R48" i="57"/>
  <c r="H48" i="57"/>
  <c r="AF48" i="57"/>
  <c r="Z48" i="57"/>
  <c r="O48" i="57"/>
  <c r="X48" i="57"/>
  <c r="AG48" i="57"/>
  <c r="P51" i="57"/>
  <c r="AE51" i="57"/>
  <c r="P52" i="57"/>
  <c r="AF52" i="57"/>
  <c r="AE57" i="57"/>
  <c r="Y57" i="57"/>
  <c r="K57" i="57"/>
  <c r="AJ56" i="57"/>
  <c r="AF57" i="57"/>
  <c r="X57" i="57"/>
  <c r="H57" i="57"/>
  <c r="AK57" i="57"/>
  <c r="AB57" i="57"/>
  <c r="P57" i="57"/>
  <c r="Z57" i="57"/>
  <c r="AB58" i="57"/>
  <c r="Q58" i="57"/>
  <c r="C58" i="57"/>
  <c r="AF58" i="57"/>
  <c r="Y58" i="57"/>
  <c r="I58" i="57"/>
  <c r="AC58" i="57"/>
  <c r="P58" i="57"/>
  <c r="Z58" i="57"/>
  <c r="AG63" i="57"/>
  <c r="AA63" i="57"/>
  <c r="O63" i="57"/>
  <c r="AC63" i="57"/>
  <c r="P63" i="57"/>
  <c r="Z63" i="57"/>
  <c r="AJ62" i="57"/>
  <c r="AE63" i="57"/>
  <c r="Q63" i="57"/>
  <c r="Z8" i="57"/>
  <c r="AD10" i="57"/>
  <c r="X10" i="57"/>
  <c r="I10" i="57"/>
  <c r="Q21" i="57"/>
  <c r="AC21" i="57"/>
  <c r="Q22" i="57"/>
  <c r="P35" i="57"/>
  <c r="AE35" i="57"/>
  <c r="C10" i="57"/>
  <c r="R10" i="57"/>
  <c r="AE10" i="57"/>
  <c r="AJ18" i="57"/>
  <c r="AC19" i="57"/>
  <c r="AK20" i="57"/>
  <c r="AC20" i="57"/>
  <c r="R20" i="57"/>
  <c r="H20" i="57"/>
  <c r="Q20" i="57"/>
  <c r="AD20" i="57"/>
  <c r="C21" i="57"/>
  <c r="R21" i="57"/>
  <c r="AD21" i="57"/>
  <c r="C22" i="57"/>
  <c r="X22" i="57"/>
  <c r="AE22" i="57"/>
  <c r="Z23" i="57"/>
  <c r="AG23" i="57"/>
  <c r="R24" i="57"/>
  <c r="AF24" i="57"/>
  <c r="I25" i="57"/>
  <c r="X25" i="57"/>
  <c r="AE25" i="57"/>
  <c r="P26" i="57"/>
  <c r="AD26" i="57"/>
  <c r="C27" i="57"/>
  <c r="R27" i="57"/>
  <c r="AD27" i="57"/>
  <c r="C28" i="57"/>
  <c r="R28" i="57"/>
  <c r="AD28" i="57"/>
  <c r="C29" i="57"/>
  <c r="R29" i="57"/>
  <c r="AD29" i="57"/>
  <c r="H30" i="57"/>
  <c r="X30" i="57"/>
  <c r="AE30" i="57"/>
  <c r="H31" i="57"/>
  <c r="R31" i="57"/>
  <c r="Q35" i="57"/>
  <c r="AF35" i="57"/>
  <c r="AE37" i="57"/>
  <c r="Y37" i="57"/>
  <c r="AB37" i="57"/>
  <c r="P37" i="57"/>
  <c r="AC37" i="57"/>
  <c r="H38" i="57"/>
  <c r="Z38" i="57"/>
  <c r="AF39" i="57"/>
  <c r="Z39" i="57"/>
  <c r="O39" i="57"/>
  <c r="AK39" i="57"/>
  <c r="AC39" i="57"/>
  <c r="R39" i="57"/>
  <c r="H39" i="57"/>
  <c r="X39" i="57"/>
  <c r="AG39" i="57"/>
  <c r="Y40" i="57"/>
  <c r="I44" i="57"/>
  <c r="AA44" i="57"/>
  <c r="AE45" i="57"/>
  <c r="Y45" i="57"/>
  <c r="K45" i="57"/>
  <c r="AJ44" i="57"/>
  <c r="AB45" i="57"/>
  <c r="Q45" i="57"/>
  <c r="C45" i="57"/>
  <c r="X45" i="57"/>
  <c r="AG45" i="57"/>
  <c r="P46" i="57"/>
  <c r="AD46" i="57"/>
  <c r="C48" i="57"/>
  <c r="Y48" i="57"/>
  <c r="AB50" i="57"/>
  <c r="Q50" i="57"/>
  <c r="C50" i="57"/>
  <c r="AE50" i="57"/>
  <c r="Y50" i="57"/>
  <c r="K50" i="57"/>
  <c r="AJ49" i="57"/>
  <c r="X50" i="57"/>
  <c r="AG50" i="57"/>
  <c r="Q51" i="57"/>
  <c r="AG51" i="57"/>
  <c r="Q52" i="57"/>
  <c r="AG52" i="57"/>
  <c r="AE55" i="57"/>
  <c r="Y55" i="57"/>
  <c r="K55" i="57"/>
  <c r="AJ54" i="57"/>
  <c r="AD55" i="57"/>
  <c r="R55" i="57"/>
  <c r="C55" i="57"/>
  <c r="AA55" i="57"/>
  <c r="O55" i="57"/>
  <c r="Z55" i="57"/>
  <c r="AB56" i="57"/>
  <c r="Q56" i="57"/>
  <c r="C56" i="57"/>
  <c r="AE56" i="57"/>
  <c r="X56" i="57"/>
  <c r="H56" i="57"/>
  <c r="AK56" i="57"/>
  <c r="AA56" i="57"/>
  <c r="O56" i="57"/>
  <c r="AJ55" i="57"/>
  <c r="Z56" i="57"/>
  <c r="C57" i="57"/>
  <c r="AA57" i="57"/>
  <c r="H58" i="57"/>
  <c r="AA58" i="57"/>
  <c r="AE60" i="57"/>
  <c r="Y60" i="57"/>
  <c r="K60" i="57"/>
  <c r="AJ59" i="57"/>
  <c r="AK60" i="57"/>
  <c r="AB60" i="57"/>
  <c r="P60" i="57"/>
  <c r="AF60" i="57"/>
  <c r="X60" i="57"/>
  <c r="H60" i="57"/>
  <c r="Z60" i="57"/>
  <c r="AE61" i="57"/>
  <c r="Y61" i="57"/>
  <c r="AD61" i="57"/>
  <c r="AA61" i="57"/>
  <c r="AK61" i="57"/>
  <c r="R63" i="57"/>
  <c r="AF68" i="57"/>
  <c r="AD7" i="57"/>
  <c r="P8" i="57"/>
  <c r="AB8" i="57"/>
  <c r="AK8" i="57"/>
  <c r="AD31" i="57"/>
  <c r="X31" i="57"/>
  <c r="J31" i="57"/>
  <c r="AJ30" i="57"/>
  <c r="P31" i="57"/>
  <c r="AB31" i="57"/>
  <c r="AK31" i="57"/>
  <c r="Y7" i="57"/>
  <c r="AE7" i="57"/>
  <c r="Q8" i="57"/>
  <c r="AC8" i="57"/>
  <c r="AB19" i="57"/>
  <c r="AK19" i="57"/>
  <c r="X38" i="57"/>
  <c r="Z7" i="57"/>
  <c r="AF7" i="57"/>
  <c r="R8" i="57"/>
  <c r="AE8" i="57"/>
  <c r="AA7" i="57"/>
  <c r="AG7" i="57"/>
  <c r="Y8" i="57"/>
  <c r="AF8" i="57"/>
  <c r="H10" i="57"/>
  <c r="Y10" i="57"/>
  <c r="AF10" i="57"/>
  <c r="AD15" i="57"/>
  <c r="X15" i="57"/>
  <c r="I15" i="57"/>
  <c r="Q15" i="57"/>
  <c r="AC15" i="57"/>
  <c r="AD17" i="57"/>
  <c r="X17" i="57"/>
  <c r="I17" i="57"/>
  <c r="Q17" i="57"/>
  <c r="AC17" i="57"/>
  <c r="AD19" i="57"/>
  <c r="C20" i="57"/>
  <c r="X20" i="57"/>
  <c r="AE20" i="57"/>
  <c r="H21" i="57"/>
  <c r="X21" i="57"/>
  <c r="AE21" i="57"/>
  <c r="I22" i="57"/>
  <c r="Y22" i="57"/>
  <c r="AF22" i="57"/>
  <c r="AA23" i="57"/>
  <c r="AJ23" i="57"/>
  <c r="Z24" i="57"/>
  <c r="J25" i="57"/>
  <c r="Y25" i="57"/>
  <c r="AF25" i="57"/>
  <c r="R26" i="57"/>
  <c r="AE26" i="57"/>
  <c r="H27" i="57"/>
  <c r="X27" i="57"/>
  <c r="AE27" i="57"/>
  <c r="I28" i="57"/>
  <c r="X28" i="57"/>
  <c r="AE28" i="57"/>
  <c r="H29" i="57"/>
  <c r="X29" i="57"/>
  <c r="AF29" i="57"/>
  <c r="I30" i="57"/>
  <c r="Y30" i="57"/>
  <c r="AF30" i="57"/>
  <c r="I31" i="57"/>
  <c r="Y31" i="57"/>
  <c r="AF31" i="57"/>
  <c r="Y35" i="57"/>
  <c r="O37" i="57"/>
  <c r="AD37" i="57"/>
  <c r="I38" i="57"/>
  <c r="AA38" i="57"/>
  <c r="C39" i="57"/>
  <c r="Y39" i="57"/>
  <c r="AJ39" i="57"/>
  <c r="Z40" i="57"/>
  <c r="O44" i="57"/>
  <c r="AC44" i="57"/>
  <c r="H45" i="57"/>
  <c r="Z45" i="57"/>
  <c r="AK45" i="57"/>
  <c r="R46" i="57"/>
  <c r="P47" i="57"/>
  <c r="I48" i="57"/>
  <c r="AA48" i="57"/>
  <c r="AE49" i="57"/>
  <c r="Y49" i="57"/>
  <c r="AB49" i="57"/>
  <c r="P49" i="57"/>
  <c r="AC49" i="57"/>
  <c r="H50" i="57"/>
  <c r="Z50" i="57"/>
  <c r="AK50" i="57"/>
  <c r="X51" i="57"/>
  <c r="AF53" i="57"/>
  <c r="Z53" i="57"/>
  <c r="O53" i="57"/>
  <c r="AK53" i="57"/>
  <c r="AB53" i="57"/>
  <c r="P53" i="57"/>
  <c r="AJ52" i="57"/>
  <c r="AE53" i="57"/>
  <c r="X53" i="57"/>
  <c r="H53" i="57"/>
  <c r="Y53" i="57"/>
  <c r="H55" i="57"/>
  <c r="AB55" i="57"/>
  <c r="I56" i="57"/>
  <c r="AC56" i="57"/>
  <c r="I57" i="57"/>
  <c r="AC57" i="57"/>
  <c r="K58" i="57"/>
  <c r="AD58" i="57"/>
  <c r="C60" i="57"/>
  <c r="AA60" i="57"/>
  <c r="Z61" i="57"/>
  <c r="AD62" i="57"/>
  <c r="X62" i="57"/>
  <c r="AC62" i="57"/>
  <c r="Q62" i="57"/>
  <c r="C62" i="57"/>
  <c r="Y62" i="57"/>
  <c r="H62" i="57"/>
  <c r="AB62" i="57"/>
  <c r="O62" i="57"/>
  <c r="AJ61" i="57"/>
  <c r="AA62" i="57"/>
  <c r="Y63" i="57"/>
  <c r="AG8" i="57"/>
  <c r="AE24" i="57"/>
  <c r="Y24" i="57"/>
  <c r="AA24" i="57"/>
  <c r="AF51" i="57"/>
  <c r="Z51" i="57"/>
  <c r="O51" i="57"/>
  <c r="AA51" i="57"/>
  <c r="K51" i="57"/>
  <c r="AJ50" i="57"/>
  <c r="AD51" i="57"/>
  <c r="R51" i="57"/>
  <c r="C51" i="57"/>
  <c r="Y51" i="57"/>
  <c r="AK52" i="57"/>
  <c r="AC52" i="57"/>
  <c r="R52" i="57"/>
  <c r="H52" i="57"/>
  <c r="AA52" i="57"/>
  <c r="O52" i="57"/>
  <c r="AJ51" i="57"/>
  <c r="AE52" i="57"/>
  <c r="X52" i="57"/>
  <c r="C52" i="57"/>
  <c r="Z52" i="57"/>
  <c r="AB63" i="57"/>
  <c r="AG40" i="57"/>
  <c r="AA40" i="57"/>
  <c r="O40" i="57"/>
  <c r="AD40" i="57"/>
  <c r="R40" i="57"/>
  <c r="AB40" i="57"/>
  <c r="AK46" i="57"/>
  <c r="AB46" i="57"/>
  <c r="Q46" i="57"/>
  <c r="C46" i="57"/>
  <c r="AF46" i="57"/>
  <c r="Y46" i="57"/>
  <c r="K46" i="57"/>
  <c r="AJ45" i="57"/>
  <c r="X46" i="57"/>
  <c r="AJ6" i="57"/>
  <c r="O8" i="57"/>
  <c r="AA8" i="57"/>
  <c r="AJ9" i="57"/>
  <c r="O10" i="57"/>
  <c r="AA10" i="57"/>
  <c r="Y19" i="57"/>
  <c r="AG19" i="57"/>
  <c r="K20" i="57"/>
  <c r="Z20" i="57"/>
  <c r="AG20" i="57"/>
  <c r="K21" i="57"/>
  <c r="AA21" i="57"/>
  <c r="AJ21" i="57"/>
  <c r="O22" i="57"/>
  <c r="AA22" i="57"/>
  <c r="AJ22" i="57"/>
  <c r="AD23" i="57"/>
  <c r="O24" i="57"/>
  <c r="AB24" i="57"/>
  <c r="AK24" i="57"/>
  <c r="O25" i="57"/>
  <c r="AB25" i="57"/>
  <c r="AK25" i="57"/>
  <c r="Z26" i="57"/>
  <c r="AG26" i="57"/>
  <c r="K27" i="57"/>
  <c r="AA27" i="57"/>
  <c r="AJ27" i="57"/>
  <c r="K28" i="57"/>
  <c r="Z28" i="57"/>
  <c r="AG28" i="57"/>
  <c r="O29" i="57"/>
  <c r="AA29" i="57"/>
  <c r="AJ29" i="57"/>
  <c r="O30" i="57"/>
  <c r="AA30" i="57"/>
  <c r="AK30" i="57"/>
  <c r="O31" i="57"/>
  <c r="AA31" i="57"/>
  <c r="AB35" i="57"/>
  <c r="R37" i="57"/>
  <c r="AG37" i="57"/>
  <c r="P38" i="57"/>
  <c r="AD38" i="57"/>
  <c r="K39" i="57"/>
  <c r="AB39" i="57"/>
  <c r="C40" i="57"/>
  <c r="AC40" i="57"/>
  <c r="R44" i="57"/>
  <c r="AF44" i="57"/>
  <c r="O45" i="57"/>
  <c r="AC45" i="57"/>
  <c r="H46" i="57"/>
  <c r="Z46" i="57"/>
  <c r="AF47" i="57"/>
  <c r="Z47" i="57"/>
  <c r="O47" i="57"/>
  <c r="AK47" i="57"/>
  <c r="AC47" i="57"/>
  <c r="R47" i="57"/>
  <c r="H47" i="57"/>
  <c r="X47" i="57"/>
  <c r="AG47" i="57"/>
  <c r="P48" i="57"/>
  <c r="AD48" i="57"/>
  <c r="O50" i="57"/>
  <c r="AC50" i="57"/>
  <c r="H51" i="57"/>
  <c r="AB51" i="57"/>
  <c r="I52" i="57"/>
  <c r="AB52" i="57"/>
  <c r="P55" i="57"/>
  <c r="AF55" i="57"/>
  <c r="P56" i="57"/>
  <c r="AF56" i="57"/>
  <c r="Q57" i="57"/>
  <c r="AG57" i="57"/>
  <c r="R58" i="57"/>
  <c r="AG58" i="57"/>
  <c r="O60" i="57"/>
  <c r="AD60" i="57"/>
  <c r="AC61" i="57"/>
  <c r="K62" i="57"/>
  <c r="AG62" i="57"/>
  <c r="AD63" i="57"/>
  <c r="AC65" i="57"/>
  <c r="R65" i="57"/>
  <c r="I65" i="57"/>
  <c r="AF65" i="57"/>
  <c r="Y65" i="57"/>
  <c r="J65" i="57"/>
  <c r="AD65" i="57"/>
  <c r="P65" i="57"/>
  <c r="AJ64" i="57"/>
  <c r="Z65" i="57"/>
  <c r="H65" i="57"/>
  <c r="AA65" i="57"/>
  <c r="AD33" i="57"/>
  <c r="P34" i="57"/>
  <c r="AA34" i="57"/>
  <c r="O36" i="57"/>
  <c r="Z36" i="57"/>
  <c r="AF36" i="57"/>
  <c r="P41" i="57"/>
  <c r="AA41" i="57"/>
  <c r="AG41" i="57"/>
  <c r="I42" i="57"/>
  <c r="X42" i="57"/>
  <c r="AD42" i="57"/>
  <c r="P43" i="57"/>
  <c r="AA43" i="57"/>
  <c r="AB59" i="57"/>
  <c r="AJ58" i="57"/>
  <c r="AE59" i="57"/>
  <c r="O64" i="57"/>
  <c r="O67" i="57"/>
  <c r="AC67" i="57"/>
  <c r="H72" i="57"/>
  <c r="Y72" i="57"/>
  <c r="AG72" i="57"/>
  <c r="I72" i="57"/>
  <c r="Z72" i="57"/>
  <c r="Q67" i="57"/>
  <c r="AF67" i="57"/>
  <c r="K72" i="57"/>
  <c r="AB72" i="57"/>
  <c r="AK72" i="57"/>
  <c r="P9" i="57"/>
  <c r="AA9" i="57"/>
  <c r="P14" i="57"/>
  <c r="AA14" i="57"/>
  <c r="P16" i="57"/>
  <c r="AA16" i="57"/>
  <c r="O18" i="57"/>
  <c r="Z18" i="57"/>
  <c r="P32" i="57"/>
  <c r="AA32" i="57"/>
  <c r="AA33" i="57"/>
  <c r="I34" i="57"/>
  <c r="X34" i="57"/>
  <c r="I36" i="57"/>
  <c r="R36" i="57"/>
  <c r="AC36" i="57"/>
  <c r="I41" i="57"/>
  <c r="X41" i="57"/>
  <c r="P42" i="57"/>
  <c r="AA42" i="57"/>
  <c r="I43" i="57"/>
  <c r="X43" i="57"/>
  <c r="AA59" i="57"/>
  <c r="AK59" i="57"/>
  <c r="AF64" i="57"/>
  <c r="Y64" i="57"/>
  <c r="K64" i="57"/>
  <c r="AD64" i="57"/>
  <c r="R64" i="57"/>
  <c r="C64" i="57"/>
  <c r="X64" i="57"/>
  <c r="AG71" i="57"/>
  <c r="Z71" i="57"/>
  <c r="Y71" i="57"/>
  <c r="P72" i="57"/>
  <c r="AD72" i="57"/>
  <c r="X72" i="57"/>
  <c r="J72" i="57"/>
  <c r="AA72" i="57"/>
  <c r="O72" i="57"/>
  <c r="Q72" i="57"/>
  <c r="AE72" i="57"/>
  <c r="AE67" i="57"/>
  <c r="Y67" i="57"/>
  <c r="AJ66" i="57"/>
  <c r="AG67" i="57"/>
  <c r="Z67" i="57"/>
  <c r="AB67" i="57"/>
  <c r="C72" i="57"/>
  <c r="R72" i="57"/>
  <c r="AF72" i="57"/>
  <c r="AF78" i="57"/>
  <c r="Z78" i="57"/>
  <c r="O78" i="57"/>
  <c r="AJ77" i="57"/>
  <c r="AA78" i="57"/>
  <c r="K78" i="57"/>
  <c r="AB78" i="57"/>
  <c r="I78" i="57"/>
  <c r="Y78" i="57"/>
  <c r="H78" i="57"/>
  <c r="AG78" i="57"/>
  <c r="X78" i="57"/>
  <c r="C78" i="57"/>
  <c r="AC78" i="57"/>
  <c r="P78" i="57"/>
  <c r="Q82" i="57"/>
  <c r="AJ85" i="57"/>
  <c r="R90" i="57"/>
  <c r="AB98" i="57"/>
  <c r="P98" i="57"/>
  <c r="AD98" i="57"/>
  <c r="Q98" i="57"/>
  <c r="AC98" i="57"/>
  <c r="O98" i="57"/>
  <c r="Y98" i="57"/>
  <c r="AG98" i="57"/>
  <c r="R98" i="57"/>
  <c r="AE98" i="57"/>
  <c r="AE82" i="57"/>
  <c r="Y82" i="57"/>
  <c r="K82" i="57"/>
  <c r="AG82" i="57"/>
  <c r="Z82" i="57"/>
  <c r="I82" i="57"/>
  <c r="R82" i="57"/>
  <c r="AF82" i="57"/>
  <c r="AC86" i="57"/>
  <c r="R86" i="57"/>
  <c r="I86" i="57"/>
  <c r="AE86" i="57"/>
  <c r="X86" i="57"/>
  <c r="H86" i="57"/>
  <c r="AD86" i="57"/>
  <c r="Q86" i="57"/>
  <c r="C86" i="57"/>
  <c r="Z86" i="57"/>
  <c r="AC88" i="57"/>
  <c r="AD88" i="57"/>
  <c r="Q88" i="57"/>
  <c r="AE88" i="57"/>
  <c r="P88" i="57"/>
  <c r="AB88" i="57"/>
  <c r="O88" i="57"/>
  <c r="AG88" i="57"/>
  <c r="AJ89" i="57"/>
  <c r="AD94" i="57"/>
  <c r="X94" i="57"/>
  <c r="I94" i="57"/>
  <c r="AA94" i="57"/>
  <c r="O94" i="57"/>
  <c r="AG94" i="57"/>
  <c r="Z94" i="57"/>
  <c r="K94" i="57"/>
  <c r="AC94" i="57"/>
  <c r="H94" i="57"/>
  <c r="AB94" i="57"/>
  <c r="C94" i="57"/>
  <c r="R94" i="57"/>
  <c r="AE90" i="57"/>
  <c r="Y90" i="57"/>
  <c r="K90" i="57"/>
  <c r="AF90" i="57"/>
  <c r="X90" i="57"/>
  <c r="H90" i="57"/>
  <c r="AB90" i="57"/>
  <c r="O90" i="57"/>
  <c r="AA90" i="57"/>
  <c r="I90" i="57"/>
  <c r="AC90" i="57"/>
  <c r="P54" i="57"/>
  <c r="AE70" i="57"/>
  <c r="Y70" i="57"/>
  <c r="K70" i="57"/>
  <c r="Q70" i="57"/>
  <c r="AC70" i="57"/>
  <c r="AJ73" i="57"/>
  <c r="O74" i="57"/>
  <c r="AJ74" i="57"/>
  <c r="P75" i="57"/>
  <c r="Q79" i="57"/>
  <c r="Q81" i="57"/>
  <c r="H82" i="57"/>
  <c r="AA82" i="57"/>
  <c r="AC83" i="57"/>
  <c r="R83" i="57"/>
  <c r="H83" i="57"/>
  <c r="AA83" i="57"/>
  <c r="O83" i="57"/>
  <c r="X83" i="57"/>
  <c r="AF83" i="57"/>
  <c r="K86" i="57"/>
  <c r="AB86" i="57"/>
  <c r="Y88" i="57"/>
  <c r="C90" i="57"/>
  <c r="AD90" i="57"/>
  <c r="Q94" i="57"/>
  <c r="AF98" i="57"/>
  <c r="AD75" i="57"/>
  <c r="AB75" i="57"/>
  <c r="Q75" i="57"/>
  <c r="C75" i="57"/>
  <c r="R75" i="57"/>
  <c r="AE75" i="57"/>
  <c r="AD79" i="57"/>
  <c r="X79" i="57"/>
  <c r="I79" i="57"/>
  <c r="AB79" i="57"/>
  <c r="P79" i="57"/>
  <c r="AJ78" i="57"/>
  <c r="R79" i="57"/>
  <c r="AF79" i="57"/>
  <c r="AF81" i="57"/>
  <c r="Y81" i="57"/>
  <c r="K81" i="57"/>
  <c r="AJ80" i="57"/>
  <c r="AD81" i="57"/>
  <c r="R81" i="57"/>
  <c r="C81" i="57"/>
  <c r="X81" i="57"/>
  <c r="O82" i="57"/>
  <c r="AB82" i="57"/>
  <c r="O86" i="57"/>
  <c r="AF86" i="57"/>
  <c r="Z88" i="57"/>
  <c r="P90" i="57"/>
  <c r="AG90" i="57"/>
  <c r="Y94" i="57"/>
  <c r="AD74" i="57"/>
  <c r="X74" i="57"/>
  <c r="I74" i="57"/>
  <c r="Q74" i="57"/>
  <c r="AC74" i="57"/>
  <c r="H75" i="57"/>
  <c r="X75" i="57"/>
  <c r="AF75" i="57"/>
  <c r="C79" i="57"/>
  <c r="Y79" i="57"/>
  <c r="AG79" i="57"/>
  <c r="H81" i="57"/>
  <c r="Z81" i="57"/>
  <c r="AK81" i="57"/>
  <c r="P82" i="57"/>
  <c r="AC82" i="57"/>
  <c r="P86" i="57"/>
  <c r="AG86" i="57"/>
  <c r="AA88" i="57"/>
  <c r="Q90" i="57"/>
  <c r="AE94" i="57"/>
  <c r="AB95" i="57"/>
  <c r="Q95" i="57"/>
  <c r="C95" i="57"/>
  <c r="AC95" i="57"/>
  <c r="P95" i="57"/>
  <c r="AJ94" i="57"/>
  <c r="AA95" i="57"/>
  <c r="O95" i="57"/>
  <c r="Y95" i="57"/>
  <c r="AJ97" i="57"/>
  <c r="AC101" i="57"/>
  <c r="R101" i="57"/>
  <c r="H101" i="57"/>
  <c r="AG101" i="57"/>
  <c r="Z101" i="57"/>
  <c r="K101" i="57"/>
  <c r="AF101" i="57"/>
  <c r="Y101" i="57"/>
  <c r="I101" i="57"/>
  <c r="AA101" i="57"/>
  <c r="AC91" i="57"/>
  <c r="R91" i="57"/>
  <c r="H91" i="57"/>
  <c r="AG91" i="57"/>
  <c r="Z91" i="57"/>
  <c r="K91" i="57"/>
  <c r="X91" i="57"/>
  <c r="AF91" i="57"/>
  <c r="AE93" i="57"/>
  <c r="Y93" i="57"/>
  <c r="K93" i="57"/>
  <c r="AB93" i="57"/>
  <c r="P93" i="57"/>
  <c r="AJ92" i="57"/>
  <c r="R93" i="57"/>
  <c r="AF93" i="57"/>
  <c r="I95" i="57"/>
  <c r="AD95" i="57"/>
  <c r="O101" i="57"/>
  <c r="AD101" i="57"/>
  <c r="P66" i="57"/>
  <c r="P69" i="57"/>
  <c r="AA69" i="57"/>
  <c r="P73" i="57"/>
  <c r="AA73" i="57"/>
  <c r="AB76" i="57"/>
  <c r="Q76" i="57"/>
  <c r="C76" i="57"/>
  <c r="R76" i="57"/>
  <c r="AD76" i="57"/>
  <c r="AB80" i="57"/>
  <c r="Q80" i="57"/>
  <c r="C80" i="57"/>
  <c r="R80" i="57"/>
  <c r="AD80" i="57"/>
  <c r="AF85" i="57"/>
  <c r="Y85" i="57"/>
  <c r="K85" i="57"/>
  <c r="Q85" i="57"/>
  <c r="AC85" i="57"/>
  <c r="C91" i="57"/>
  <c r="Y91" i="57"/>
  <c r="C93" i="57"/>
  <c r="X93" i="57"/>
  <c r="AG93" i="57"/>
  <c r="K95" i="57"/>
  <c r="AE95" i="57"/>
  <c r="AB99" i="57"/>
  <c r="AJ98" i="57"/>
  <c r="AF99" i="57"/>
  <c r="Y99" i="57"/>
  <c r="AE99" i="57"/>
  <c r="X99" i="57"/>
  <c r="AE100" i="57"/>
  <c r="Y100" i="57"/>
  <c r="AJ99" i="57"/>
  <c r="AF100" i="57"/>
  <c r="R100" i="57"/>
  <c r="AD100" i="57"/>
  <c r="Q100" i="57"/>
  <c r="AC100" i="57"/>
  <c r="P101" i="57"/>
  <c r="AE101" i="57"/>
  <c r="AF109" i="57"/>
  <c r="Z109" i="57"/>
  <c r="AC109" i="57"/>
  <c r="AB109" i="57"/>
  <c r="AA109" i="57"/>
  <c r="Y109" i="57"/>
  <c r="AG109" i="57"/>
  <c r="AJ108" i="57"/>
  <c r="AE109" i="57"/>
  <c r="P77" i="57"/>
  <c r="P84" i="57"/>
  <c r="AA84" i="57"/>
  <c r="O87" i="57"/>
  <c r="Z87" i="57"/>
  <c r="AC96" i="57"/>
  <c r="AJ95" i="57"/>
  <c r="AE96" i="57"/>
  <c r="K105" i="57"/>
  <c r="AA105" i="57"/>
  <c r="I107" i="57"/>
  <c r="Z107" i="57"/>
  <c r="P111" i="57"/>
  <c r="AG111" i="57"/>
  <c r="AD113" i="57"/>
  <c r="X113" i="57"/>
  <c r="I113" i="57"/>
  <c r="AB113" i="57"/>
  <c r="P113" i="57"/>
  <c r="AJ112" i="57"/>
  <c r="AA113" i="57"/>
  <c r="O113" i="57"/>
  <c r="Y113" i="57"/>
  <c r="AJ114" i="57"/>
  <c r="X118" i="57"/>
  <c r="AC121" i="57"/>
  <c r="R121" i="57"/>
  <c r="H121" i="57"/>
  <c r="AB121" i="57"/>
  <c r="P121" i="57"/>
  <c r="AJ120" i="57"/>
  <c r="Z121" i="57"/>
  <c r="I121" i="57"/>
  <c r="AG121" i="57"/>
  <c r="Y121" i="57"/>
  <c r="C121" i="57"/>
  <c r="AE121" i="57"/>
  <c r="Q121" i="57"/>
  <c r="AD121" i="57"/>
  <c r="O121" i="57"/>
  <c r="O105" i="57"/>
  <c r="K107" i="57"/>
  <c r="AF112" i="57"/>
  <c r="Z112" i="57"/>
  <c r="O112" i="57"/>
  <c r="AJ111" i="57"/>
  <c r="AA112" i="57"/>
  <c r="K112" i="57"/>
  <c r="AG112" i="57"/>
  <c r="Y112" i="57"/>
  <c r="I112" i="57"/>
  <c r="X112" i="57"/>
  <c r="AC115" i="57"/>
  <c r="R115" i="57"/>
  <c r="H115" i="57"/>
  <c r="AF115" i="57"/>
  <c r="Y115" i="57"/>
  <c r="I115" i="57"/>
  <c r="Z115" i="57"/>
  <c r="C115" i="57"/>
  <c r="AD115" i="57"/>
  <c r="P115" i="57"/>
  <c r="AB115" i="57"/>
  <c r="O115" i="57"/>
  <c r="AG115" i="57"/>
  <c r="K121" i="57"/>
  <c r="AF128" i="57"/>
  <c r="Z128" i="57"/>
  <c r="O128" i="57"/>
  <c r="AJ127" i="57"/>
  <c r="AB128" i="57"/>
  <c r="Q128" i="57"/>
  <c r="C128" i="57"/>
  <c r="AA128" i="57"/>
  <c r="I128" i="57"/>
  <c r="AD128" i="57"/>
  <c r="P128" i="57"/>
  <c r="Y128" i="57"/>
  <c r="X128" i="57"/>
  <c r="R128" i="57"/>
  <c r="AG128" i="57"/>
  <c r="K128" i="57"/>
  <c r="AE128" i="57"/>
  <c r="H128" i="57"/>
  <c r="AB111" i="57"/>
  <c r="Q111" i="57"/>
  <c r="C111" i="57"/>
  <c r="AF111" i="57"/>
  <c r="Y111" i="57"/>
  <c r="I111" i="57"/>
  <c r="AE111" i="57"/>
  <c r="X111" i="57"/>
  <c r="H111" i="57"/>
  <c r="AA111" i="57"/>
  <c r="AC105" i="57"/>
  <c r="R105" i="57"/>
  <c r="H105" i="57"/>
  <c r="AE105" i="57"/>
  <c r="X105" i="57"/>
  <c r="C105" i="57"/>
  <c r="Y105" i="57"/>
  <c r="AG105" i="57"/>
  <c r="AB107" i="57"/>
  <c r="Q107" i="57"/>
  <c r="C107" i="57"/>
  <c r="AA107" i="57"/>
  <c r="O107" i="57"/>
  <c r="X107" i="57"/>
  <c r="AG107" i="57"/>
  <c r="K111" i="57"/>
  <c r="AC111" i="57"/>
  <c r="AC118" i="57"/>
  <c r="R118" i="57"/>
  <c r="H118" i="57"/>
  <c r="AF118" i="57"/>
  <c r="Y118" i="57"/>
  <c r="I118" i="57"/>
  <c r="AE118" i="57"/>
  <c r="Q118" i="57"/>
  <c r="AJ117" i="57"/>
  <c r="AD118" i="57"/>
  <c r="P118" i="57"/>
  <c r="AA118" i="57"/>
  <c r="K118" i="57"/>
  <c r="Z118" i="57"/>
  <c r="C118" i="57"/>
  <c r="AE125" i="57"/>
  <c r="Y125" i="57"/>
  <c r="K125" i="57"/>
  <c r="AB125" i="57"/>
  <c r="P125" i="57"/>
  <c r="AJ124" i="57"/>
  <c r="AD125" i="57"/>
  <c r="R125" i="57"/>
  <c r="C125" i="57"/>
  <c r="X125" i="57"/>
  <c r="AG125" i="57"/>
  <c r="Q125" i="57"/>
  <c r="AF125" i="57"/>
  <c r="O125" i="57"/>
  <c r="AC125" i="57"/>
  <c r="I125" i="57"/>
  <c r="AA125" i="57"/>
  <c r="H125" i="57"/>
  <c r="AD110" i="57"/>
  <c r="X110" i="57"/>
  <c r="I110" i="57"/>
  <c r="Q110" i="57"/>
  <c r="AC110" i="57"/>
  <c r="AB117" i="57"/>
  <c r="AE120" i="57"/>
  <c r="Y120" i="57"/>
  <c r="K120" i="57"/>
  <c r="AA120" i="57"/>
  <c r="O120" i="57"/>
  <c r="R120" i="57"/>
  <c r="AF120" i="57"/>
  <c r="Q123" i="57"/>
  <c r="AF123" i="57"/>
  <c r="Y127" i="57"/>
  <c r="I131" i="57"/>
  <c r="AG131" i="57"/>
  <c r="Z134" i="57"/>
  <c r="AF142" i="57"/>
  <c r="Z142" i="57"/>
  <c r="AE142" i="57"/>
  <c r="Y142" i="57"/>
  <c r="AB142" i="57"/>
  <c r="AJ141" i="57"/>
  <c r="AG142" i="57"/>
  <c r="AD142" i="57"/>
  <c r="AC142" i="57"/>
  <c r="AA142" i="57"/>
  <c r="P89" i="57"/>
  <c r="AA89" i="57"/>
  <c r="P92" i="57"/>
  <c r="AA92" i="57"/>
  <c r="AE102" i="57"/>
  <c r="Y102" i="57"/>
  <c r="P102" i="57"/>
  <c r="AB102" i="57"/>
  <c r="AE104" i="57"/>
  <c r="Y104" i="57"/>
  <c r="K104" i="57"/>
  <c r="Q104" i="57"/>
  <c r="AC104" i="57"/>
  <c r="C110" i="57"/>
  <c r="R110" i="57"/>
  <c r="AE110" i="57"/>
  <c r="AE114" i="57"/>
  <c r="Y114" i="57"/>
  <c r="K114" i="57"/>
  <c r="AD114" i="57"/>
  <c r="R114" i="57"/>
  <c r="C114" i="57"/>
  <c r="X114" i="57"/>
  <c r="AG114" i="57"/>
  <c r="C120" i="57"/>
  <c r="X120" i="57"/>
  <c r="AG120" i="57"/>
  <c r="Y123" i="57"/>
  <c r="AG123" i="57"/>
  <c r="AD132" i="57"/>
  <c r="X132" i="57"/>
  <c r="I132" i="57"/>
  <c r="AF132" i="57"/>
  <c r="Z132" i="57"/>
  <c r="O132" i="57"/>
  <c r="AJ131" i="57"/>
  <c r="AA132" i="57"/>
  <c r="H132" i="57"/>
  <c r="AC132" i="57"/>
  <c r="P132" i="57"/>
  <c r="AB132" i="57"/>
  <c r="AD136" i="57"/>
  <c r="X136" i="57"/>
  <c r="I136" i="57"/>
  <c r="AF136" i="57"/>
  <c r="Z136" i="57"/>
  <c r="O136" i="57"/>
  <c r="AJ135" i="57"/>
  <c r="AA136" i="57"/>
  <c r="H136" i="57"/>
  <c r="Y136" i="57"/>
  <c r="C136" i="57"/>
  <c r="AC136" i="57"/>
  <c r="P136" i="57"/>
  <c r="AG136" i="57"/>
  <c r="AB127" i="57"/>
  <c r="Q127" i="57"/>
  <c r="C127" i="57"/>
  <c r="AD127" i="57"/>
  <c r="X127" i="57"/>
  <c r="I127" i="57"/>
  <c r="AC127" i="57"/>
  <c r="O127" i="57"/>
  <c r="AF127" i="57"/>
  <c r="R127" i="57"/>
  <c r="AA127" i="57"/>
  <c r="AG129" i="57"/>
  <c r="AA129" i="57"/>
  <c r="AC129" i="57"/>
  <c r="AJ128" i="57"/>
  <c r="Y129" i="57"/>
  <c r="AB129" i="57"/>
  <c r="AE134" i="57"/>
  <c r="Y134" i="57"/>
  <c r="K134" i="57"/>
  <c r="AJ133" i="57"/>
  <c r="AG134" i="57"/>
  <c r="AA134" i="57"/>
  <c r="P134" i="57"/>
  <c r="C134" i="57"/>
  <c r="AD134" i="57"/>
  <c r="Q134" i="57"/>
  <c r="AC134" i="57"/>
  <c r="O134" i="57"/>
  <c r="X134" i="57"/>
  <c r="H134" i="57"/>
  <c r="AF134" i="57"/>
  <c r="AF138" i="57"/>
  <c r="Z138" i="57"/>
  <c r="AB138" i="57"/>
  <c r="AE138" i="57"/>
  <c r="AJ137" i="57"/>
  <c r="AD138" i="57"/>
  <c r="Y138" i="57"/>
  <c r="AE117" i="57"/>
  <c r="Y117" i="57"/>
  <c r="AD117" i="57"/>
  <c r="AG117" i="57"/>
  <c r="AJ122" i="57"/>
  <c r="H127" i="57"/>
  <c r="AE127" i="57"/>
  <c r="Z129" i="57"/>
  <c r="I134" i="57"/>
  <c r="AF135" i="57"/>
  <c r="Z135" i="57"/>
  <c r="AB135" i="57"/>
  <c r="AC135" i="57"/>
  <c r="AA135" i="57"/>
  <c r="AE135" i="57"/>
  <c r="AJ134" i="57"/>
  <c r="AA138" i="57"/>
  <c r="Z117" i="57"/>
  <c r="AD123" i="57"/>
  <c r="R123" i="57"/>
  <c r="AB123" i="57"/>
  <c r="O123" i="57"/>
  <c r="AC123" i="57"/>
  <c r="K127" i="57"/>
  <c r="AG127" i="57"/>
  <c r="AD129" i="57"/>
  <c r="AF131" i="57"/>
  <c r="Z131" i="57"/>
  <c r="O131" i="57"/>
  <c r="AJ130" i="57"/>
  <c r="AB131" i="57"/>
  <c r="Q131" i="57"/>
  <c r="C131" i="57"/>
  <c r="AC131" i="57"/>
  <c r="K131" i="57"/>
  <c r="AE131" i="57"/>
  <c r="R131" i="57"/>
  <c r="AA131" i="57"/>
  <c r="J134" i="57"/>
  <c r="Y135" i="57"/>
  <c r="AC138" i="57"/>
  <c r="P103" i="57"/>
  <c r="AA103" i="57"/>
  <c r="Y108" i="57"/>
  <c r="AG124" i="57"/>
  <c r="AA124" i="57"/>
  <c r="P124" i="57"/>
  <c r="C124" i="57"/>
  <c r="Q124" i="57"/>
  <c r="AC124" i="57"/>
  <c r="I126" i="57"/>
  <c r="Y126" i="57"/>
  <c r="J133" i="57"/>
  <c r="AD139" i="57"/>
  <c r="X139" i="57"/>
  <c r="I139" i="57"/>
  <c r="AF139" i="57"/>
  <c r="Z139" i="57"/>
  <c r="O139" i="57"/>
  <c r="AJ138" i="57"/>
  <c r="R139" i="57"/>
  <c r="AG139" i="57"/>
  <c r="AE141" i="57"/>
  <c r="Y141" i="57"/>
  <c r="K141" i="57"/>
  <c r="AJ140" i="57"/>
  <c r="AD141" i="57"/>
  <c r="X141" i="57"/>
  <c r="J141" i="57"/>
  <c r="AG141" i="57"/>
  <c r="AA141" i="57"/>
  <c r="P141" i="57"/>
  <c r="C141" i="57"/>
  <c r="Z141" i="57"/>
  <c r="K143" i="57"/>
  <c r="AC126" i="57"/>
  <c r="R126" i="57"/>
  <c r="H126" i="57"/>
  <c r="Q126" i="57"/>
  <c r="AD126" i="57"/>
  <c r="AB133" i="57"/>
  <c r="Q133" i="57"/>
  <c r="C133" i="57"/>
  <c r="AD133" i="57"/>
  <c r="X133" i="57"/>
  <c r="I133" i="57"/>
  <c r="Y133" i="57"/>
  <c r="AG133" i="57"/>
  <c r="AE137" i="57"/>
  <c r="Y137" i="57"/>
  <c r="AG137" i="57"/>
  <c r="AA137" i="57"/>
  <c r="Q141" i="57"/>
  <c r="AD143" i="57"/>
  <c r="X143" i="57"/>
  <c r="I143" i="57"/>
  <c r="AC143" i="57"/>
  <c r="R143" i="57"/>
  <c r="H143" i="57"/>
  <c r="AF143" i="57"/>
  <c r="Z143" i="57"/>
  <c r="O143" i="57"/>
  <c r="AJ142" i="57"/>
  <c r="AA143" i="57"/>
  <c r="AD130" i="57"/>
  <c r="I140" i="57"/>
  <c r="X140" i="57"/>
  <c r="AD140" i="57"/>
  <c r="P140" i="57"/>
  <c r="AA140" i="57"/>
  <c r="AG140" i="57"/>
  <c r="P119" i="57"/>
  <c r="AA119" i="57"/>
  <c r="P122" i="57"/>
  <c r="AA122" i="57"/>
  <c r="C140" i="57"/>
  <c r="Q140" i="57"/>
  <c r="O171" i="56" l="1"/>
  <c r="Y50" i="56" l="1"/>
  <c r="A7" i="56"/>
  <c r="Y79" i="56" l="1"/>
  <c r="Y90" i="56"/>
  <c r="Y78" i="56"/>
  <c r="Y66" i="56"/>
  <c r="Y101" i="56"/>
  <c r="Y95" i="56"/>
  <c r="Y118" i="56"/>
  <c r="Y112" i="56"/>
  <c r="Y106" i="56"/>
  <c r="Y100" i="56"/>
  <c r="Y94" i="56"/>
  <c r="Y61" i="56"/>
  <c r="Y49" i="56"/>
  <c r="Y31" i="56"/>
  <c r="Y13" i="56"/>
  <c r="Y84" i="56"/>
  <c r="Y48" i="56"/>
  <c r="Y83" i="56"/>
  <c r="Y147" i="56"/>
  <c r="Y141" i="56"/>
  <c r="Y135" i="56"/>
  <c r="Y129" i="56"/>
  <c r="Y117" i="56"/>
  <c r="Y111" i="56"/>
  <c r="Y99" i="56"/>
  <c r="Y33" i="56"/>
  <c r="Y27" i="56"/>
  <c r="Y21" i="56"/>
  <c r="Y15" i="56"/>
  <c r="Y9" i="56"/>
  <c r="Y67" i="56"/>
  <c r="Y43" i="56"/>
  <c r="Y7" i="56"/>
  <c r="Y146" i="56"/>
  <c r="Y140" i="56"/>
  <c r="Y134" i="56"/>
  <c r="Y128" i="56"/>
  <c r="Y116" i="56"/>
  <c r="Y68" i="56"/>
  <c r="Y62" i="56"/>
  <c r="Y56" i="56"/>
  <c r="Y44" i="56"/>
  <c r="Y38" i="56"/>
  <c r="Y32" i="56"/>
  <c r="Y26" i="56"/>
  <c r="Y14" i="56"/>
  <c r="Y8" i="56"/>
  <c r="AD105" i="56"/>
  <c r="Y105" i="56"/>
  <c r="AD73" i="56"/>
  <c r="Y73" i="56"/>
  <c r="AE151" i="56"/>
  <c r="Y151" i="56"/>
  <c r="AE133" i="56"/>
  <c r="Y133" i="56"/>
  <c r="AC122" i="56"/>
  <c r="Y122" i="56"/>
  <c r="AC93" i="56"/>
  <c r="Y93" i="56"/>
  <c r="AC88" i="56"/>
  <c r="Y88" i="56"/>
  <c r="AD123" i="56"/>
  <c r="Y123" i="56"/>
  <c r="AE145" i="56"/>
  <c r="Y145" i="56"/>
  <c r="AE139" i="56"/>
  <c r="Y139" i="56"/>
  <c r="AC127" i="56"/>
  <c r="Y127" i="56"/>
  <c r="AC77" i="56"/>
  <c r="Y77" i="56"/>
  <c r="AC72" i="56"/>
  <c r="Y72" i="56"/>
  <c r="AC19" i="56"/>
  <c r="Y19" i="56"/>
  <c r="AE144" i="56"/>
  <c r="Y144" i="56"/>
  <c r="AE132" i="56"/>
  <c r="Y132" i="56"/>
  <c r="Z121" i="56"/>
  <c r="Y121" i="56"/>
  <c r="Z109" i="56"/>
  <c r="Y109" i="56"/>
  <c r="AA98" i="56"/>
  <c r="Y98" i="56"/>
  <c r="Z87" i="56"/>
  <c r="Y87" i="56"/>
  <c r="Z76" i="56"/>
  <c r="Y76" i="56"/>
  <c r="AA65" i="56"/>
  <c r="Y65" i="56"/>
  <c r="Z53" i="56"/>
  <c r="Y53" i="56"/>
  <c r="Z41" i="56"/>
  <c r="Y41" i="56"/>
  <c r="AA30" i="56"/>
  <c r="Y30" i="56"/>
  <c r="Z18" i="56"/>
  <c r="Y18" i="56"/>
  <c r="AE143" i="56"/>
  <c r="Y143" i="56"/>
  <c r="AD125" i="56"/>
  <c r="Y125" i="56"/>
  <c r="Z114" i="56"/>
  <c r="Y114" i="56"/>
  <c r="AD97" i="56"/>
  <c r="Y97" i="56"/>
  <c r="Z81" i="56"/>
  <c r="Y81" i="56"/>
  <c r="Z70" i="56"/>
  <c r="Y70" i="56"/>
  <c r="Z64" i="56"/>
  <c r="Y64" i="56"/>
  <c r="AD58" i="56"/>
  <c r="Y58" i="56"/>
  <c r="Z52" i="56"/>
  <c r="Y52" i="56"/>
  <c r="Z46" i="56"/>
  <c r="Y46" i="56"/>
  <c r="AD40" i="56"/>
  <c r="Y40" i="56"/>
  <c r="Z34" i="56"/>
  <c r="Y34" i="56"/>
  <c r="Z29" i="56"/>
  <c r="Y29" i="56"/>
  <c r="AD23" i="56"/>
  <c r="Y23" i="56"/>
  <c r="Z17" i="56"/>
  <c r="Y17" i="56"/>
  <c r="Z11" i="56"/>
  <c r="Y11" i="56"/>
  <c r="AC110" i="56"/>
  <c r="Y110" i="56"/>
  <c r="AC104" i="56"/>
  <c r="Y104" i="56"/>
  <c r="AC60" i="56"/>
  <c r="Y60" i="56"/>
  <c r="AC54" i="56"/>
  <c r="Y54" i="56"/>
  <c r="AC42" i="56"/>
  <c r="Y42" i="56"/>
  <c r="AC36" i="56"/>
  <c r="Y36" i="56"/>
  <c r="AC25" i="56"/>
  <c r="Y25" i="56"/>
  <c r="AE150" i="56"/>
  <c r="Y150" i="56"/>
  <c r="AE138" i="56"/>
  <c r="Y138" i="56"/>
  <c r="Z126" i="56"/>
  <c r="Y126" i="56"/>
  <c r="AA115" i="56"/>
  <c r="Y115" i="56"/>
  <c r="Z103" i="56"/>
  <c r="Y103" i="56"/>
  <c r="Z92" i="56"/>
  <c r="Y92" i="56"/>
  <c r="AA82" i="56"/>
  <c r="Y82" i="56"/>
  <c r="Z71" i="56"/>
  <c r="Y71" i="56"/>
  <c r="Z59" i="56"/>
  <c r="Y59" i="56"/>
  <c r="AA47" i="56"/>
  <c r="Y47" i="56"/>
  <c r="Z35" i="56"/>
  <c r="Y35" i="56"/>
  <c r="Z24" i="56"/>
  <c r="Y24" i="56"/>
  <c r="AA12" i="56"/>
  <c r="Y12" i="56"/>
  <c r="AE149" i="56"/>
  <c r="Y149" i="56"/>
  <c r="AE137" i="56"/>
  <c r="Y137" i="56"/>
  <c r="AE131" i="56"/>
  <c r="Y131" i="56"/>
  <c r="Z120" i="56"/>
  <c r="Y120" i="56"/>
  <c r="AD108" i="56"/>
  <c r="Y108" i="56"/>
  <c r="Z102" i="56"/>
  <c r="Y102" i="56"/>
  <c r="Z86" i="56"/>
  <c r="Y86" i="56"/>
  <c r="AD75" i="56"/>
  <c r="Y75" i="56"/>
  <c r="AE148" i="56"/>
  <c r="Y148" i="56"/>
  <c r="AE142" i="56"/>
  <c r="Y142" i="56"/>
  <c r="AE136" i="56"/>
  <c r="Y136" i="56"/>
  <c r="AE130" i="56"/>
  <c r="Y130" i="56"/>
  <c r="Z124" i="56"/>
  <c r="Y124" i="56"/>
  <c r="AB119" i="56"/>
  <c r="Y119" i="56"/>
  <c r="AC113" i="56"/>
  <c r="Y113" i="56"/>
  <c r="Z107" i="56"/>
  <c r="Y107" i="56"/>
  <c r="Z96" i="56"/>
  <c r="Y96" i="56"/>
  <c r="Z91" i="56"/>
  <c r="Y91" i="56"/>
  <c r="AB85" i="56"/>
  <c r="Y85" i="56"/>
  <c r="Z80" i="56"/>
  <c r="Y80" i="56"/>
  <c r="Z74" i="56"/>
  <c r="Y74" i="56"/>
  <c r="Z69" i="56"/>
  <c r="Y69" i="56"/>
  <c r="AC63" i="56"/>
  <c r="Y63" i="56"/>
  <c r="Z57" i="56"/>
  <c r="Y57" i="56"/>
  <c r="AB51" i="56"/>
  <c r="Y51" i="56"/>
  <c r="AC45" i="56"/>
  <c r="Y45" i="56"/>
  <c r="Z39" i="56"/>
  <c r="Y39" i="56"/>
  <c r="AC28" i="56"/>
  <c r="Y28" i="56"/>
  <c r="Z22" i="56"/>
  <c r="Y22" i="56"/>
  <c r="AB16" i="56"/>
  <c r="Y16" i="56"/>
  <c r="AC10" i="56"/>
  <c r="Y10" i="56"/>
  <c r="AD89" i="56"/>
  <c r="Y89" i="56"/>
  <c r="AD55" i="56"/>
  <c r="Y55" i="56"/>
  <c r="AD37" i="56"/>
  <c r="Y37" i="56"/>
  <c r="AD20" i="56"/>
  <c r="Y20" i="56"/>
  <c r="Z10" i="56"/>
  <c r="Z113" i="56"/>
  <c r="Z63" i="56"/>
  <c r="AC96" i="56"/>
  <c r="Z51" i="56"/>
  <c r="AA149" i="56"/>
  <c r="Z148" i="56"/>
  <c r="Z45" i="56"/>
  <c r="AA137" i="56"/>
  <c r="AD81" i="56"/>
  <c r="AB42" i="56"/>
  <c r="Z136" i="56"/>
  <c r="Z85" i="56"/>
  <c r="AA131" i="56"/>
  <c r="AC80" i="56"/>
  <c r="Z130" i="56"/>
  <c r="Z28" i="56"/>
  <c r="AD114" i="56"/>
  <c r="AB69" i="56"/>
  <c r="Z119" i="56"/>
  <c r="Z16" i="56"/>
  <c r="AA59" i="56"/>
  <c r="AD11" i="56"/>
  <c r="Z143" i="56"/>
  <c r="Z125" i="56"/>
  <c r="Z108" i="56"/>
  <c r="Z75" i="56"/>
  <c r="Z58" i="56"/>
  <c r="Z40" i="56"/>
  <c r="Z23" i="56"/>
  <c r="AD150" i="56"/>
  <c r="AB143" i="56"/>
  <c r="AD132" i="56"/>
  <c r="AA109" i="56"/>
  <c r="AB93" i="56"/>
  <c r="Z142" i="56"/>
  <c r="AC150" i="56"/>
  <c r="AA143" i="56"/>
  <c r="AC132" i="56"/>
  <c r="AA92" i="56"/>
  <c r="AB77" i="56"/>
  <c r="AD46" i="56"/>
  <c r="AC144" i="56"/>
  <c r="AA126" i="56"/>
  <c r="AB110" i="56"/>
  <c r="AA24" i="56"/>
  <c r="AD64" i="56"/>
  <c r="Z137" i="56"/>
  <c r="AB149" i="56"/>
  <c r="AD138" i="56"/>
  <c r="AB131" i="56"/>
  <c r="AA76" i="56"/>
  <c r="AB60" i="56"/>
  <c r="AD29" i="56"/>
  <c r="AC138" i="56"/>
  <c r="Z149" i="56"/>
  <c r="Z131" i="56"/>
  <c r="Z97" i="56"/>
  <c r="AD144" i="56"/>
  <c r="AB137" i="56"/>
  <c r="AB127" i="56"/>
  <c r="AA41" i="56"/>
  <c r="AB25" i="56"/>
  <c r="AE147" i="56"/>
  <c r="AC147" i="56"/>
  <c r="AA147" i="56"/>
  <c r="AB147" i="56"/>
  <c r="Z147" i="56"/>
  <c r="AE135" i="56"/>
  <c r="AA135" i="56"/>
  <c r="AB135" i="56"/>
  <c r="Z135" i="56"/>
  <c r="AC135" i="56"/>
  <c r="AE112" i="56"/>
  <c r="AC112" i="56"/>
  <c r="AD112" i="56"/>
  <c r="AB112" i="56"/>
  <c r="AA112" i="56"/>
  <c r="Z112" i="56"/>
  <c r="AE101" i="56"/>
  <c r="AC101" i="56"/>
  <c r="AD101" i="56"/>
  <c r="AB101" i="56"/>
  <c r="AA101" i="56"/>
  <c r="Z101" i="56"/>
  <c r="AE90" i="56"/>
  <c r="AC90" i="56"/>
  <c r="AD90" i="56"/>
  <c r="AB90" i="56"/>
  <c r="Z90" i="56"/>
  <c r="AA90" i="56"/>
  <c r="AC79" i="56"/>
  <c r="AD79" i="56"/>
  <c r="AB79" i="56"/>
  <c r="AA79" i="56"/>
  <c r="Z79" i="56"/>
  <c r="AC68" i="56"/>
  <c r="AD68" i="56"/>
  <c r="AB68" i="56"/>
  <c r="Z68" i="56"/>
  <c r="AA68" i="56"/>
  <c r="AC56" i="56"/>
  <c r="AD56" i="56"/>
  <c r="AB56" i="56"/>
  <c r="Z56" i="56"/>
  <c r="AA56" i="56"/>
  <c r="AE50" i="56"/>
  <c r="AC50" i="56"/>
  <c r="AD50" i="56"/>
  <c r="AB50" i="56"/>
  <c r="AA50" i="56"/>
  <c r="Z50" i="56"/>
  <c r="AC44" i="56"/>
  <c r="AD44" i="56"/>
  <c r="AB44" i="56"/>
  <c r="AA44" i="56"/>
  <c r="Z44" i="56"/>
  <c r="AE33" i="56"/>
  <c r="AC33" i="56"/>
  <c r="AD33" i="56"/>
  <c r="AB33" i="56"/>
  <c r="AA33" i="56"/>
  <c r="Z33" i="56"/>
  <c r="AE27" i="56"/>
  <c r="AC27" i="56"/>
  <c r="AD27" i="56"/>
  <c r="AB27" i="56"/>
  <c r="AA27" i="56"/>
  <c r="Z27" i="56"/>
  <c r="AE21" i="56"/>
  <c r="AC21" i="56"/>
  <c r="AD21" i="56"/>
  <c r="AB21" i="56"/>
  <c r="Z21" i="56"/>
  <c r="AA21" i="56"/>
  <c r="AE15" i="56"/>
  <c r="AC15" i="56"/>
  <c r="AD15" i="56"/>
  <c r="AB15" i="56"/>
  <c r="Z15" i="56"/>
  <c r="AA15" i="56"/>
  <c r="AE9" i="56"/>
  <c r="AC9" i="56"/>
  <c r="AD9" i="56"/>
  <c r="AB9" i="56"/>
  <c r="AA9" i="56"/>
  <c r="Z9" i="56"/>
  <c r="AE7" i="56"/>
  <c r="AA7" i="56"/>
  <c r="AD7" i="56"/>
  <c r="Z7" i="56"/>
  <c r="AB7" i="56"/>
  <c r="AE146" i="56"/>
  <c r="AD146" i="56"/>
  <c r="Z146" i="56"/>
  <c r="AA146" i="56"/>
  <c r="AC146" i="56"/>
  <c r="AE140" i="56"/>
  <c r="AD140" i="56"/>
  <c r="Z140" i="56"/>
  <c r="AA140" i="56"/>
  <c r="AC140" i="56"/>
  <c r="AE134" i="56"/>
  <c r="AD134" i="56"/>
  <c r="Z134" i="56"/>
  <c r="AC134" i="56"/>
  <c r="AA134" i="56"/>
  <c r="AE128" i="56"/>
  <c r="AA128" i="56"/>
  <c r="AB128" i="56"/>
  <c r="AC128" i="56"/>
  <c r="AD128" i="56"/>
  <c r="Z128" i="56"/>
  <c r="AE123" i="56"/>
  <c r="AA123" i="56"/>
  <c r="AB123" i="56"/>
  <c r="AC123" i="56"/>
  <c r="Z123" i="56"/>
  <c r="AE117" i="56"/>
  <c r="AA117" i="56"/>
  <c r="AB117" i="56"/>
  <c r="AC117" i="56"/>
  <c r="Z117" i="56"/>
  <c r="AD117" i="56"/>
  <c r="AE141" i="56"/>
  <c r="AA141" i="56"/>
  <c r="AB141" i="56"/>
  <c r="Z141" i="56"/>
  <c r="AC141" i="56"/>
  <c r="AE129" i="56"/>
  <c r="AC129" i="56"/>
  <c r="AA129" i="56"/>
  <c r="AB129" i="56"/>
  <c r="Z129" i="56"/>
  <c r="AE118" i="56"/>
  <c r="AC118" i="56"/>
  <c r="AD118" i="56"/>
  <c r="AB118" i="56"/>
  <c r="Z118" i="56"/>
  <c r="AA118" i="56"/>
  <c r="AE106" i="56"/>
  <c r="AC106" i="56"/>
  <c r="AD106" i="56"/>
  <c r="AB106" i="56"/>
  <c r="Z106" i="56"/>
  <c r="AA106" i="56"/>
  <c r="AE95" i="56"/>
  <c r="AC95" i="56"/>
  <c r="AD95" i="56"/>
  <c r="AB95" i="56"/>
  <c r="AA95" i="56"/>
  <c r="Z95" i="56"/>
  <c r="AE84" i="56"/>
  <c r="AC84" i="56"/>
  <c r="AD84" i="56"/>
  <c r="AB84" i="56"/>
  <c r="Z84" i="56"/>
  <c r="AA84" i="56"/>
  <c r="AE62" i="56"/>
  <c r="AC62" i="56"/>
  <c r="AD62" i="56"/>
  <c r="AB62" i="56"/>
  <c r="AA62" i="56"/>
  <c r="Z62" i="56"/>
  <c r="AE38" i="56"/>
  <c r="AC38" i="56"/>
  <c r="AD38" i="56"/>
  <c r="AB38" i="56"/>
  <c r="Z38" i="56"/>
  <c r="AA38" i="56"/>
  <c r="AD147" i="56"/>
  <c r="AD141" i="56"/>
  <c r="AD135" i="56"/>
  <c r="AD129" i="56"/>
  <c r="AC7" i="56"/>
  <c r="AB146" i="56"/>
  <c r="AB140" i="56"/>
  <c r="AB134" i="56"/>
  <c r="AE105" i="56"/>
  <c r="AA105" i="56"/>
  <c r="AB105" i="56"/>
  <c r="AC105" i="56"/>
  <c r="AE94" i="56"/>
  <c r="AA94" i="56"/>
  <c r="AB94" i="56"/>
  <c r="AC94" i="56"/>
  <c r="AA73" i="56"/>
  <c r="AB73" i="56"/>
  <c r="AC73" i="56"/>
  <c r="AE67" i="56"/>
  <c r="AA67" i="56"/>
  <c r="AB67" i="56"/>
  <c r="AC67" i="56"/>
  <c r="AE61" i="56"/>
  <c r="AA61" i="56"/>
  <c r="AB61" i="56"/>
  <c r="AC61" i="56"/>
  <c r="AA55" i="56"/>
  <c r="AB55" i="56"/>
  <c r="AC55" i="56"/>
  <c r="AE43" i="56"/>
  <c r="AA43" i="56"/>
  <c r="AB43" i="56"/>
  <c r="AC43" i="56"/>
  <c r="AE37" i="56"/>
  <c r="AA37" i="56"/>
  <c r="AB37" i="56"/>
  <c r="AC37" i="56"/>
  <c r="AE32" i="56"/>
  <c r="AA32" i="56"/>
  <c r="AB32" i="56"/>
  <c r="AC32" i="56"/>
  <c r="AE26" i="56"/>
  <c r="AA26" i="56"/>
  <c r="AB26" i="56"/>
  <c r="AC26" i="56"/>
  <c r="AE20" i="56"/>
  <c r="AA20" i="56"/>
  <c r="AB20" i="56"/>
  <c r="AC20" i="56"/>
  <c r="AE14" i="56"/>
  <c r="AA14" i="56"/>
  <c r="AB14" i="56"/>
  <c r="AC14" i="56"/>
  <c r="AE8" i="56"/>
  <c r="AA8" i="56"/>
  <c r="AB8" i="56"/>
  <c r="AC8" i="56"/>
  <c r="AE124" i="56"/>
  <c r="AA124" i="56"/>
  <c r="AD124" i="56"/>
  <c r="AE119" i="56"/>
  <c r="AA119" i="56"/>
  <c r="AD119" i="56"/>
  <c r="AE113" i="56"/>
  <c r="AA113" i="56"/>
  <c r="AD113" i="56"/>
  <c r="AE107" i="56"/>
  <c r="AA107" i="56"/>
  <c r="AD107" i="56"/>
  <c r="AE96" i="56"/>
  <c r="AA96" i="56"/>
  <c r="AD96" i="56"/>
  <c r="AE91" i="56"/>
  <c r="AA91" i="56"/>
  <c r="AD91" i="56"/>
  <c r="AA85" i="56"/>
  <c r="AD85" i="56"/>
  <c r="AE80" i="56"/>
  <c r="AA80" i="56"/>
  <c r="AD80" i="56"/>
  <c r="AE74" i="56"/>
  <c r="AA74" i="56"/>
  <c r="AD74" i="56"/>
  <c r="AE69" i="56"/>
  <c r="AA69" i="56"/>
  <c r="AD69" i="56"/>
  <c r="AE63" i="56"/>
  <c r="AA63" i="56"/>
  <c r="AD63" i="56"/>
  <c r="AE57" i="56"/>
  <c r="AA57" i="56"/>
  <c r="AD57" i="56"/>
  <c r="AE51" i="56"/>
  <c r="AA51" i="56"/>
  <c r="AD51" i="56"/>
  <c r="AE45" i="56"/>
  <c r="AA45" i="56"/>
  <c r="AD45" i="56"/>
  <c r="AA39" i="56"/>
  <c r="AD39" i="56"/>
  <c r="AE28" i="56"/>
  <c r="AA28" i="56"/>
  <c r="AD28" i="56"/>
  <c r="AE22" i="56"/>
  <c r="AA22" i="56"/>
  <c r="AD22" i="56"/>
  <c r="AE16" i="56"/>
  <c r="AA16" i="56"/>
  <c r="AD16" i="56"/>
  <c r="AE10" i="56"/>
  <c r="AA10" i="56"/>
  <c r="AD10" i="56"/>
  <c r="Z150" i="56"/>
  <c r="Z144" i="56"/>
  <c r="Z138" i="56"/>
  <c r="Z132" i="56"/>
  <c r="Z115" i="56"/>
  <c r="Z98" i="56"/>
  <c r="Z82" i="56"/>
  <c r="Z65" i="56"/>
  <c r="Z47" i="56"/>
  <c r="Z30" i="56"/>
  <c r="Z12" i="56"/>
  <c r="AA151" i="56"/>
  <c r="AC149" i="56"/>
  <c r="AA148" i="56"/>
  <c r="AA145" i="56"/>
  <c r="AC143" i="56"/>
  <c r="AA142" i="56"/>
  <c r="AA139" i="56"/>
  <c r="AC137" i="56"/>
  <c r="AA136" i="56"/>
  <c r="AA133" i="56"/>
  <c r="AC131" i="56"/>
  <c r="AA130" i="56"/>
  <c r="AC119" i="56"/>
  <c r="AC85" i="56"/>
  <c r="AC69" i="56"/>
  <c r="AC51" i="56"/>
  <c r="AC16" i="56"/>
  <c r="AE111" i="56"/>
  <c r="AA111" i="56"/>
  <c r="AB111" i="56"/>
  <c r="AC111" i="56"/>
  <c r="AE100" i="56"/>
  <c r="AA100" i="56"/>
  <c r="AB100" i="56"/>
  <c r="AC100" i="56"/>
  <c r="AA89" i="56"/>
  <c r="AB89" i="56"/>
  <c r="AC89" i="56"/>
  <c r="AA78" i="56"/>
  <c r="AB78" i="56"/>
  <c r="AC78" i="56"/>
  <c r="AE49" i="56"/>
  <c r="AA49" i="56"/>
  <c r="AB49" i="56"/>
  <c r="AC49" i="56"/>
  <c r="AE127" i="56"/>
  <c r="AA127" i="56"/>
  <c r="AD127" i="56"/>
  <c r="AE122" i="56"/>
  <c r="AA122" i="56"/>
  <c r="AD122" i="56"/>
  <c r="AE116" i="56"/>
  <c r="AA116" i="56"/>
  <c r="AD116" i="56"/>
  <c r="AE110" i="56"/>
  <c r="AA110" i="56"/>
  <c r="AD110" i="56"/>
  <c r="AE104" i="56"/>
  <c r="AA104" i="56"/>
  <c r="AD104" i="56"/>
  <c r="AE99" i="56"/>
  <c r="AA99" i="56"/>
  <c r="AD99" i="56"/>
  <c r="AE93" i="56"/>
  <c r="AA93" i="56"/>
  <c r="AD93" i="56"/>
  <c r="AE88" i="56"/>
  <c r="AA88" i="56"/>
  <c r="AD88" i="56"/>
  <c r="AA83" i="56"/>
  <c r="AD83" i="56"/>
  <c r="AE77" i="56"/>
  <c r="AA77" i="56"/>
  <c r="AD77" i="56"/>
  <c r="AE72" i="56"/>
  <c r="AA72" i="56"/>
  <c r="AD72" i="56"/>
  <c r="AA66" i="56"/>
  <c r="AD66" i="56"/>
  <c r="AE60" i="56"/>
  <c r="AA60" i="56"/>
  <c r="AD60" i="56"/>
  <c r="AE54" i="56"/>
  <c r="AA54" i="56"/>
  <c r="AD54" i="56"/>
  <c r="AE48" i="56"/>
  <c r="AA48" i="56"/>
  <c r="AD48" i="56"/>
  <c r="AE42" i="56"/>
  <c r="AA42" i="56"/>
  <c r="AD42" i="56"/>
  <c r="AE36" i="56"/>
  <c r="AA36" i="56"/>
  <c r="AD36" i="56"/>
  <c r="AE31" i="56"/>
  <c r="AA31" i="56"/>
  <c r="AD31" i="56"/>
  <c r="AE25" i="56"/>
  <c r="AA25" i="56"/>
  <c r="AD25" i="56"/>
  <c r="AE19" i="56"/>
  <c r="AA19" i="56"/>
  <c r="AD19" i="56"/>
  <c r="AE13" i="56"/>
  <c r="AA13" i="56"/>
  <c r="AD13" i="56"/>
  <c r="AD151" i="56"/>
  <c r="AB150" i="56"/>
  <c r="AD148" i="56"/>
  <c r="AD145" i="56"/>
  <c r="AB144" i="56"/>
  <c r="AD142" i="56"/>
  <c r="AD139" i="56"/>
  <c r="AB138" i="56"/>
  <c r="AD136" i="56"/>
  <c r="AD133" i="56"/>
  <c r="AB132" i="56"/>
  <c r="AD130" i="56"/>
  <c r="AB122" i="56"/>
  <c r="AB113" i="56"/>
  <c r="AB104" i="56"/>
  <c r="AD100" i="56"/>
  <c r="AB96" i="56"/>
  <c r="AB88" i="56"/>
  <c r="AB80" i="56"/>
  <c r="AB72" i="56"/>
  <c r="AD67" i="56"/>
  <c r="AB63" i="56"/>
  <c r="AB54" i="56"/>
  <c r="AD49" i="56"/>
  <c r="AB45" i="56"/>
  <c r="AB36" i="56"/>
  <c r="AD32" i="56"/>
  <c r="AB28" i="56"/>
  <c r="AB19" i="56"/>
  <c r="AD14" i="56"/>
  <c r="AB10" i="56"/>
  <c r="AE126" i="56"/>
  <c r="AC126" i="56"/>
  <c r="AD126" i="56"/>
  <c r="AB126" i="56"/>
  <c r="AE121" i="56"/>
  <c r="AC121" i="56"/>
  <c r="AD121" i="56"/>
  <c r="AB121" i="56"/>
  <c r="AE115" i="56"/>
  <c r="AC115" i="56"/>
  <c r="AD115" i="56"/>
  <c r="AB115" i="56"/>
  <c r="AC109" i="56"/>
  <c r="AD109" i="56"/>
  <c r="AB109" i="56"/>
  <c r="AE103" i="56"/>
  <c r="AC103" i="56"/>
  <c r="AD103" i="56"/>
  <c r="AB103" i="56"/>
  <c r="AE98" i="56"/>
  <c r="AC98" i="56"/>
  <c r="AD98" i="56"/>
  <c r="AB98" i="56"/>
  <c r="AE92" i="56"/>
  <c r="AC92" i="56"/>
  <c r="AD92" i="56"/>
  <c r="AB92" i="56"/>
  <c r="AE87" i="56"/>
  <c r="AC87" i="56"/>
  <c r="AD87" i="56"/>
  <c r="AB87" i="56"/>
  <c r="AE82" i="56"/>
  <c r="AC82" i="56"/>
  <c r="AD82" i="56"/>
  <c r="AB82" i="56"/>
  <c r="AE76" i="56"/>
  <c r="AC76" i="56"/>
  <c r="AD76" i="56"/>
  <c r="AB76" i="56"/>
  <c r="AE71" i="56"/>
  <c r="AC71" i="56"/>
  <c r="AD71" i="56"/>
  <c r="AB71" i="56"/>
  <c r="AE65" i="56"/>
  <c r="AC65" i="56"/>
  <c r="AD65" i="56"/>
  <c r="AB65" i="56"/>
  <c r="AE59" i="56"/>
  <c r="AC59" i="56"/>
  <c r="AD59" i="56"/>
  <c r="AB59" i="56"/>
  <c r="AE53" i="56"/>
  <c r="AC53" i="56"/>
  <c r="AD53" i="56"/>
  <c r="AB53" i="56"/>
  <c r="AC47" i="56"/>
  <c r="AD47" i="56"/>
  <c r="AB47" i="56"/>
  <c r="AE41" i="56"/>
  <c r="AC41" i="56"/>
  <c r="AD41" i="56"/>
  <c r="AB41" i="56"/>
  <c r="AC35" i="56"/>
  <c r="AD35" i="56"/>
  <c r="AB35" i="56"/>
  <c r="AE30" i="56"/>
  <c r="AC30" i="56"/>
  <c r="AD30" i="56"/>
  <c r="AB30" i="56"/>
  <c r="AE24" i="56"/>
  <c r="AC24" i="56"/>
  <c r="AD24" i="56"/>
  <c r="AB24" i="56"/>
  <c r="AE18" i="56"/>
  <c r="AC18" i="56"/>
  <c r="AD18" i="56"/>
  <c r="AB18" i="56"/>
  <c r="AE12" i="56"/>
  <c r="AC12" i="56"/>
  <c r="AD12" i="56"/>
  <c r="AB12" i="56"/>
  <c r="Z111" i="56"/>
  <c r="Z105" i="56"/>
  <c r="Z100" i="56"/>
  <c r="Z94" i="56"/>
  <c r="Z89" i="56"/>
  <c r="Z78" i="56"/>
  <c r="Z73" i="56"/>
  <c r="Z67" i="56"/>
  <c r="Z61" i="56"/>
  <c r="Z55" i="56"/>
  <c r="Z49" i="56"/>
  <c r="Z43" i="56"/>
  <c r="Z37" i="56"/>
  <c r="Z32" i="56"/>
  <c r="Z26" i="56"/>
  <c r="Z20" i="56"/>
  <c r="Z14" i="56"/>
  <c r="Z8" i="56"/>
  <c r="AC151" i="56"/>
  <c r="AA150" i="56"/>
  <c r="AC148" i="56"/>
  <c r="AC145" i="56"/>
  <c r="AA144" i="56"/>
  <c r="AC142" i="56"/>
  <c r="AC139" i="56"/>
  <c r="AA138" i="56"/>
  <c r="AC136" i="56"/>
  <c r="AC133" i="56"/>
  <c r="AA132" i="56"/>
  <c r="AC130" i="56"/>
  <c r="AC124" i="56"/>
  <c r="AA121" i="56"/>
  <c r="AC116" i="56"/>
  <c r="AC107" i="56"/>
  <c r="AA103" i="56"/>
  <c r="AC99" i="56"/>
  <c r="AC91" i="56"/>
  <c r="AA87" i="56"/>
  <c r="AC83" i="56"/>
  <c r="AC74" i="56"/>
  <c r="AA71" i="56"/>
  <c r="AC66" i="56"/>
  <c r="AC57" i="56"/>
  <c r="AA53" i="56"/>
  <c r="AC48" i="56"/>
  <c r="AC39" i="56"/>
  <c r="AA35" i="56"/>
  <c r="AC31" i="56"/>
  <c r="AC22" i="56"/>
  <c r="AA18" i="56"/>
  <c r="AC13" i="56"/>
  <c r="AE125" i="56"/>
  <c r="AA125" i="56"/>
  <c r="AB125" i="56"/>
  <c r="AC125" i="56"/>
  <c r="AE120" i="56"/>
  <c r="AA120" i="56"/>
  <c r="AB120" i="56"/>
  <c r="AC120" i="56"/>
  <c r="AA114" i="56"/>
  <c r="AB114" i="56"/>
  <c r="AC114" i="56"/>
  <c r="AE108" i="56"/>
  <c r="AA108" i="56"/>
  <c r="AB108" i="56"/>
  <c r="AC108" i="56"/>
  <c r="AE102" i="56"/>
  <c r="AA102" i="56"/>
  <c r="AB102" i="56"/>
  <c r="AC102" i="56"/>
  <c r="AE97" i="56"/>
  <c r="AA97" i="56"/>
  <c r="AB97" i="56"/>
  <c r="AC97" i="56"/>
  <c r="AE86" i="56"/>
  <c r="AA86" i="56"/>
  <c r="AB86" i="56"/>
  <c r="AC86" i="56"/>
  <c r="AE81" i="56"/>
  <c r="AA81" i="56"/>
  <c r="AB81" i="56"/>
  <c r="AC81" i="56"/>
  <c r="AE75" i="56"/>
  <c r="AA75" i="56"/>
  <c r="AB75" i="56"/>
  <c r="AC75" i="56"/>
  <c r="AE70" i="56"/>
  <c r="AA70" i="56"/>
  <c r="AB70" i="56"/>
  <c r="AC70" i="56"/>
  <c r="AA64" i="56"/>
  <c r="AB64" i="56"/>
  <c r="AC64" i="56"/>
  <c r="AE58" i="56"/>
  <c r="AA58" i="56"/>
  <c r="AB58" i="56"/>
  <c r="AC58" i="56"/>
  <c r="AE52" i="56"/>
  <c r="AA52" i="56"/>
  <c r="AB52" i="56"/>
  <c r="AC52" i="56"/>
  <c r="AE46" i="56"/>
  <c r="AA46" i="56"/>
  <c r="AB46" i="56"/>
  <c r="AC46" i="56"/>
  <c r="AE40" i="56"/>
  <c r="AA40" i="56"/>
  <c r="AB40" i="56"/>
  <c r="AC40" i="56"/>
  <c r="AE34" i="56"/>
  <c r="AA34" i="56"/>
  <c r="AB34" i="56"/>
  <c r="AC34" i="56"/>
  <c r="AE29" i="56"/>
  <c r="AA29" i="56"/>
  <c r="AB29" i="56"/>
  <c r="AC29" i="56"/>
  <c r="AE23" i="56"/>
  <c r="AA23" i="56"/>
  <c r="AB23" i="56"/>
  <c r="AC23" i="56"/>
  <c r="AE17" i="56"/>
  <c r="AA17" i="56"/>
  <c r="AB17" i="56"/>
  <c r="AC17" i="56"/>
  <c r="AE11" i="56"/>
  <c r="AA11" i="56"/>
  <c r="AB11" i="56"/>
  <c r="AC11" i="56"/>
  <c r="Z151" i="56"/>
  <c r="Z145" i="56"/>
  <c r="Z139" i="56"/>
  <c r="Z133" i="56"/>
  <c r="Z127" i="56"/>
  <c r="Z122" i="56"/>
  <c r="Z116" i="56"/>
  <c r="Z110" i="56"/>
  <c r="Z104" i="56"/>
  <c r="Z99" i="56"/>
  <c r="Z93" i="56"/>
  <c r="Z88" i="56"/>
  <c r="Z83" i="56"/>
  <c r="Z77" i="56"/>
  <c r="Z72" i="56"/>
  <c r="Z66" i="56"/>
  <c r="Z60" i="56"/>
  <c r="Z54" i="56"/>
  <c r="Z48" i="56"/>
  <c r="Z42" i="56"/>
  <c r="Z36" i="56"/>
  <c r="Z31" i="56"/>
  <c r="Z25" i="56"/>
  <c r="Z19" i="56"/>
  <c r="Z13" i="56"/>
  <c r="AB151" i="56"/>
  <c r="AD149" i="56"/>
  <c r="AB148" i="56"/>
  <c r="AB145" i="56"/>
  <c r="AD143" i="56"/>
  <c r="AB142" i="56"/>
  <c r="AB139" i="56"/>
  <c r="AD137" i="56"/>
  <c r="AB136" i="56"/>
  <c r="AB133" i="56"/>
  <c r="AD131" i="56"/>
  <c r="AB130" i="56"/>
  <c r="AB124" i="56"/>
  <c r="AD120" i="56"/>
  <c r="AB116" i="56"/>
  <c r="AD111" i="56"/>
  <c r="AB107" i="56"/>
  <c r="AD102" i="56"/>
  <c r="AB99" i="56"/>
  <c r="AD94" i="56"/>
  <c r="AB91" i="56"/>
  <c r="AD86" i="56"/>
  <c r="AB83" i="56"/>
  <c r="AD78" i="56"/>
  <c r="AB74" i="56"/>
  <c r="AD70" i="56"/>
  <c r="AB66" i="56"/>
  <c r="AD61" i="56"/>
  <c r="AB57" i="56"/>
  <c r="AD52" i="56"/>
  <c r="AB48" i="56"/>
  <c r="AD43" i="56"/>
  <c r="AB39" i="56"/>
  <c r="AD34" i="56"/>
  <c r="AB31" i="56"/>
  <c r="AD26" i="56"/>
  <c r="AB22" i="56"/>
  <c r="AD17" i="56"/>
  <c r="AB13" i="56"/>
  <c r="AD8" i="56"/>
  <c r="A152" i="56" l="1"/>
  <c r="AJ150" i="56"/>
  <c r="AJ147" i="56"/>
  <c r="AJ143" i="56"/>
  <c r="AJ142" i="56"/>
  <c r="AJ140" i="56"/>
  <c r="AJ139" i="56"/>
  <c r="AJ138" i="56"/>
  <c r="AJ135" i="56"/>
  <c r="AJ133" i="56"/>
  <c r="AJ129" i="56"/>
  <c r="AJ127" i="56"/>
  <c r="AJ125" i="56"/>
  <c r="AJ124" i="56"/>
  <c r="AJ122" i="56"/>
  <c r="AJ119" i="56"/>
  <c r="AJ118" i="56"/>
  <c r="AJ116" i="56"/>
  <c r="AJ111" i="56"/>
  <c r="P112" i="56"/>
  <c r="AJ107" i="56"/>
  <c r="AJ104" i="56"/>
  <c r="Q107" i="56"/>
  <c r="P151" i="56"/>
  <c r="O120" i="56"/>
  <c r="O139" i="56"/>
  <c r="AJ89" i="56"/>
  <c r="AJ87" i="56"/>
  <c r="AJ86" i="56"/>
  <c r="P83" i="56"/>
  <c r="Q106" i="56"/>
  <c r="AJ74" i="56"/>
  <c r="AJ68" i="56"/>
  <c r="X87" i="56"/>
  <c r="P71" i="56"/>
  <c r="AK58" i="56"/>
  <c r="AJ56" i="56"/>
  <c r="AK53" i="56"/>
  <c r="AK50" i="56"/>
  <c r="AK48" i="56"/>
  <c r="AK46" i="56"/>
  <c r="AK45" i="56"/>
  <c r="AK44" i="56"/>
  <c r="AK43" i="56"/>
  <c r="AJ40" i="56"/>
  <c r="R44" i="56"/>
  <c r="AJ37" i="56"/>
  <c r="Q148" i="56"/>
  <c r="AK36" i="56"/>
  <c r="X114" i="56"/>
  <c r="AJ32" i="56"/>
  <c r="AK32" i="56"/>
  <c r="P47" i="56"/>
  <c r="O52" i="56"/>
  <c r="R111" i="56"/>
  <c r="K133" i="56"/>
  <c r="AJ20" i="56"/>
  <c r="AK20" i="56"/>
  <c r="O129" i="56"/>
  <c r="AK18" i="56"/>
  <c r="K128" i="56"/>
  <c r="I64" i="56"/>
  <c r="AK13" i="56"/>
  <c r="AK8" i="56"/>
  <c r="Q93" i="56" l="1"/>
  <c r="K121" i="56"/>
  <c r="I89" i="56"/>
  <c r="J149" i="56"/>
  <c r="K80" i="56"/>
  <c r="P69" i="56"/>
  <c r="I58" i="56"/>
  <c r="K74" i="56"/>
  <c r="Q94" i="56"/>
  <c r="Q144" i="56"/>
  <c r="O79" i="56"/>
  <c r="O100" i="56"/>
  <c r="C53" i="56"/>
  <c r="J90" i="56"/>
  <c r="O75" i="56"/>
  <c r="R99" i="56"/>
  <c r="Q126" i="56"/>
  <c r="O45" i="56"/>
  <c r="R54" i="56"/>
  <c r="O17" i="56"/>
  <c r="C131" i="56"/>
  <c r="P33" i="56"/>
  <c r="P58" i="56"/>
  <c r="Q135" i="56"/>
  <c r="R88" i="56"/>
  <c r="K16" i="56"/>
  <c r="O60" i="56"/>
  <c r="K43" i="56"/>
  <c r="Q39" i="56"/>
  <c r="R81" i="56"/>
  <c r="Q92" i="56"/>
  <c r="K31" i="56"/>
  <c r="AJ65" i="56"/>
  <c r="K42" i="56"/>
  <c r="J26" i="56"/>
  <c r="I70" i="56"/>
  <c r="P140" i="56"/>
  <c r="I54" i="56"/>
  <c r="O104" i="56"/>
  <c r="P49" i="56"/>
  <c r="X66" i="56"/>
  <c r="I88" i="56"/>
  <c r="Q108" i="56"/>
  <c r="H22" i="56"/>
  <c r="R32" i="56"/>
  <c r="Q72" i="56"/>
  <c r="R8" i="56"/>
  <c r="Q56" i="56"/>
  <c r="P125" i="56"/>
  <c r="Q50" i="56"/>
  <c r="I35" i="56"/>
  <c r="Q86" i="56"/>
  <c r="O77" i="56"/>
  <c r="X62" i="56"/>
  <c r="P82" i="56"/>
  <c r="Q95" i="56"/>
  <c r="R67" i="56"/>
  <c r="K28" i="56"/>
  <c r="C58" i="56"/>
  <c r="O65" i="56"/>
  <c r="O59" i="56"/>
  <c r="O29" i="56"/>
  <c r="Q37" i="56"/>
  <c r="P142" i="56"/>
  <c r="R115" i="56"/>
  <c r="K46" i="56"/>
  <c r="O110" i="56"/>
  <c r="R27" i="56"/>
  <c r="O49" i="56"/>
  <c r="O88" i="56"/>
  <c r="AJ17" i="56"/>
  <c r="AJ44" i="56"/>
  <c r="O58" i="56"/>
  <c r="O131" i="56"/>
  <c r="Q8" i="56"/>
  <c r="R58" i="56"/>
  <c r="AJ92" i="56"/>
  <c r="P22" i="56"/>
  <c r="C132" i="56"/>
  <c r="K23" i="56"/>
  <c r="Q46" i="56"/>
  <c r="Q25" i="56"/>
  <c r="R75" i="56"/>
  <c r="R79" i="56"/>
  <c r="C23" i="56"/>
  <c r="I111" i="56"/>
  <c r="P53" i="56"/>
  <c r="H91" i="56"/>
  <c r="Q16" i="56"/>
  <c r="P42" i="56"/>
  <c r="X117" i="56"/>
  <c r="AK12" i="56"/>
  <c r="AJ47" i="56"/>
  <c r="AJ100" i="56"/>
  <c r="H72" i="56"/>
  <c r="I53" i="56"/>
  <c r="K26" i="56"/>
  <c r="H121" i="56"/>
  <c r="R47" i="56"/>
  <c r="K53" i="56"/>
  <c r="O96" i="56"/>
  <c r="AK75" i="56"/>
  <c r="AJ105" i="56"/>
  <c r="AJ109" i="56"/>
  <c r="Q67" i="56"/>
  <c r="Q71" i="56"/>
  <c r="AJ76" i="56"/>
  <c r="AJ79" i="56"/>
  <c r="C139" i="56"/>
  <c r="R45" i="56"/>
  <c r="C72" i="56"/>
  <c r="C111" i="56"/>
  <c r="AJ55" i="56"/>
  <c r="O28" i="56"/>
  <c r="H26" i="56"/>
  <c r="AJ106" i="56"/>
  <c r="AJ117" i="56"/>
  <c r="X59" i="56"/>
  <c r="X144" i="56"/>
  <c r="I91" i="56"/>
  <c r="P96" i="56"/>
  <c r="I110" i="56"/>
  <c r="Q104" i="56"/>
  <c r="C59" i="56"/>
  <c r="I77" i="56"/>
  <c r="O22" i="56"/>
  <c r="AK38" i="56"/>
  <c r="AK56" i="56"/>
  <c r="R96" i="56"/>
  <c r="Q70" i="56"/>
  <c r="P110" i="56"/>
  <c r="O121" i="56"/>
  <c r="O72" i="56"/>
  <c r="H59" i="56"/>
  <c r="R77" i="56"/>
  <c r="AJ84" i="56"/>
  <c r="AJ99" i="56"/>
  <c r="I59" i="56"/>
  <c r="AJ108" i="56"/>
  <c r="K59" i="56"/>
  <c r="X31" i="56"/>
  <c r="K85" i="56"/>
  <c r="P9" i="56"/>
  <c r="K91" i="56"/>
  <c r="I139" i="56"/>
  <c r="K81" i="56"/>
  <c r="R80" i="56"/>
  <c r="Q129" i="56"/>
  <c r="R23" i="56"/>
  <c r="K132" i="56"/>
  <c r="X16" i="56"/>
  <c r="P43" i="56"/>
  <c r="C48" i="56"/>
  <c r="H51" i="56"/>
  <c r="AJ19" i="56"/>
  <c r="H47" i="56"/>
  <c r="Q9" i="56"/>
  <c r="AJ48" i="56"/>
  <c r="X91" i="56"/>
  <c r="C39" i="56"/>
  <c r="AK57" i="56"/>
  <c r="Q132" i="56"/>
  <c r="H28" i="56"/>
  <c r="I87" i="56"/>
  <c r="Q43" i="56"/>
  <c r="H48" i="56"/>
  <c r="I42" i="56"/>
  <c r="C32" i="56"/>
  <c r="Q65" i="56"/>
  <c r="I78" i="56"/>
  <c r="X121" i="56"/>
  <c r="K72" i="56"/>
  <c r="AJ113" i="56"/>
  <c r="AJ130" i="56"/>
  <c r="AJ132" i="56"/>
  <c r="AJ43" i="56"/>
  <c r="AJ52" i="56"/>
  <c r="AK60" i="56"/>
  <c r="P87" i="56"/>
  <c r="K48" i="56"/>
  <c r="K139" i="56"/>
  <c r="K32" i="56"/>
  <c r="I129" i="56"/>
  <c r="AJ21" i="56"/>
  <c r="AJ26" i="56"/>
  <c r="AJ42" i="56"/>
  <c r="AJ59" i="56"/>
  <c r="AJ66" i="56"/>
  <c r="O48" i="56"/>
  <c r="O25" i="56"/>
  <c r="AJ91" i="56"/>
  <c r="Q139" i="56"/>
  <c r="Q32" i="56"/>
  <c r="P104" i="56"/>
  <c r="R59" i="56"/>
  <c r="H77" i="56"/>
  <c r="H49" i="56"/>
  <c r="AJ73" i="56"/>
  <c r="Q48" i="56"/>
  <c r="O128" i="56"/>
  <c r="R69" i="56"/>
  <c r="AK21" i="56"/>
  <c r="P133" i="56"/>
  <c r="O82" i="56"/>
  <c r="H80" i="56"/>
  <c r="O92" i="56"/>
  <c r="R51" i="56"/>
  <c r="K64" i="56"/>
  <c r="AJ16" i="56"/>
  <c r="H23" i="56"/>
  <c r="X23" i="56"/>
  <c r="P85" i="56"/>
  <c r="Q91" i="56"/>
  <c r="Q89" i="56"/>
  <c r="J142" i="56"/>
  <c r="K87" i="56"/>
  <c r="X83" i="56"/>
  <c r="K107" i="56"/>
  <c r="I17" i="56"/>
  <c r="R49" i="56"/>
  <c r="R133" i="56"/>
  <c r="Q82" i="56"/>
  <c r="Q52" i="56"/>
  <c r="P114" i="56"/>
  <c r="I117" i="56"/>
  <c r="O80" i="56"/>
  <c r="X51" i="56"/>
  <c r="O64" i="56"/>
  <c r="AK16" i="56"/>
  <c r="I23" i="56"/>
  <c r="AJ22" i="56"/>
  <c r="AJ23" i="56"/>
  <c r="K67" i="56"/>
  <c r="C144" i="56"/>
  <c r="AJ50" i="56"/>
  <c r="C91" i="56"/>
  <c r="R91" i="56"/>
  <c r="X89" i="56"/>
  <c r="K71" i="56"/>
  <c r="O132" i="56"/>
  <c r="O87" i="56"/>
  <c r="O106" i="56"/>
  <c r="AJ80" i="56"/>
  <c r="R26" i="56"/>
  <c r="X139" i="56"/>
  <c r="O32" i="56"/>
  <c r="AJ103" i="56"/>
  <c r="X72" i="56"/>
  <c r="K17" i="56"/>
  <c r="Q59" i="56"/>
  <c r="P77" i="56"/>
  <c r="C49" i="56"/>
  <c r="I66" i="56"/>
  <c r="C88" i="56"/>
  <c r="P17" i="56"/>
  <c r="C133" i="56"/>
  <c r="C82" i="56"/>
  <c r="H75" i="56"/>
  <c r="H54" i="56"/>
  <c r="I49" i="56"/>
  <c r="AK9" i="56"/>
  <c r="R50" i="56"/>
  <c r="O69" i="56"/>
  <c r="AJ8" i="56"/>
  <c r="AJ14" i="56"/>
  <c r="Q23" i="56"/>
  <c r="H82" i="56"/>
  <c r="I85" i="56"/>
  <c r="J91" i="56"/>
  <c r="C87" i="56"/>
  <c r="Q115" i="56"/>
  <c r="H70" i="56"/>
  <c r="I131" i="56"/>
  <c r="O54" i="56"/>
  <c r="P65" i="56"/>
  <c r="AJ114" i="56"/>
  <c r="O74" i="56"/>
  <c r="O8" i="56"/>
  <c r="C77" i="56"/>
  <c r="H29" i="56"/>
  <c r="K49" i="56"/>
  <c r="C81" i="56"/>
  <c r="Q100" i="56"/>
  <c r="AJ25" i="56"/>
  <c r="O31" i="56"/>
  <c r="AK29" i="56"/>
  <c r="Q111" i="56"/>
  <c r="Q127" i="56"/>
  <c r="Q68" i="56"/>
  <c r="X19" i="56"/>
  <c r="J19" i="56"/>
  <c r="Q28" i="56"/>
  <c r="AJ63" i="56"/>
  <c r="AK64" i="56"/>
  <c r="C28" i="56"/>
  <c r="O56" i="56"/>
  <c r="K56" i="56"/>
  <c r="I56" i="56"/>
  <c r="H56" i="56"/>
  <c r="R56" i="56"/>
  <c r="C56" i="56"/>
  <c r="P56" i="56"/>
  <c r="AJ120" i="56"/>
  <c r="P148" i="56"/>
  <c r="O148" i="56"/>
  <c r="AJ36" i="56"/>
  <c r="R148" i="56"/>
  <c r="O10" i="56"/>
  <c r="Q10" i="56"/>
  <c r="AK74" i="56"/>
  <c r="P97" i="56"/>
  <c r="O97" i="56"/>
  <c r="AJ77" i="56"/>
  <c r="I97" i="56"/>
  <c r="R97" i="56"/>
  <c r="C97" i="56"/>
  <c r="K118" i="56"/>
  <c r="Q118" i="56"/>
  <c r="AJ83" i="56"/>
  <c r="Q30" i="56"/>
  <c r="P30" i="56"/>
  <c r="C30" i="56"/>
  <c r="O57" i="56"/>
  <c r="K57" i="56"/>
  <c r="I57" i="56"/>
  <c r="H57" i="56"/>
  <c r="R57" i="56"/>
  <c r="C57" i="56"/>
  <c r="P57" i="56"/>
  <c r="AJ126" i="56"/>
  <c r="X93" i="56"/>
  <c r="C93" i="56"/>
  <c r="AJ6" i="56"/>
  <c r="K117" i="56"/>
  <c r="X80" i="56"/>
  <c r="AJ11" i="56"/>
  <c r="AJ13" i="56"/>
  <c r="AK14" i="56"/>
  <c r="R64" i="56"/>
  <c r="AK23" i="56"/>
  <c r="X133" i="56"/>
  <c r="I133" i="56"/>
  <c r="Q133" i="56"/>
  <c r="H93" i="56"/>
  <c r="AK26" i="56"/>
  <c r="AK27" i="56"/>
  <c r="H111" i="56"/>
  <c r="X111" i="56"/>
  <c r="C127" i="56"/>
  <c r="AJ35" i="56"/>
  <c r="C148" i="56"/>
  <c r="X148" i="56"/>
  <c r="O144" i="56"/>
  <c r="AK49" i="56"/>
  <c r="O33" i="56"/>
  <c r="K33" i="56"/>
  <c r="K10" i="56"/>
  <c r="X90" i="56"/>
  <c r="AJ72" i="56"/>
  <c r="H90" i="56"/>
  <c r="H97" i="56"/>
  <c r="R118" i="56"/>
  <c r="K30" i="56"/>
  <c r="Q57" i="56"/>
  <c r="P117" i="56"/>
  <c r="H127" i="56"/>
  <c r="X10" i="56"/>
  <c r="K97" i="56"/>
  <c r="O15" i="56"/>
  <c r="I15" i="56"/>
  <c r="X15" i="56"/>
  <c r="Q55" i="56"/>
  <c r="K55" i="56"/>
  <c r="O127" i="56"/>
  <c r="AJ31" i="56"/>
  <c r="X127" i="56"/>
  <c r="K52" i="56"/>
  <c r="R52" i="56"/>
  <c r="AJ29" i="56"/>
  <c r="H148" i="56"/>
  <c r="AK40" i="56"/>
  <c r="AJ39" i="56"/>
  <c r="C117" i="56"/>
  <c r="Q117" i="56"/>
  <c r="I80" i="56"/>
  <c r="H133" i="56"/>
  <c r="H144" i="56"/>
  <c r="R33" i="56"/>
  <c r="K89" i="56"/>
  <c r="O89" i="56"/>
  <c r="AJ53" i="56"/>
  <c r="R89" i="56"/>
  <c r="C89" i="56"/>
  <c r="AK54" i="56"/>
  <c r="X96" i="56"/>
  <c r="C96" i="56"/>
  <c r="I96" i="56"/>
  <c r="X28" i="56"/>
  <c r="H16" i="56"/>
  <c r="O16" i="56"/>
  <c r="O90" i="56"/>
  <c r="Q97" i="56"/>
  <c r="X64" i="56"/>
  <c r="Q119" i="56"/>
  <c r="O119" i="56"/>
  <c r="C79" i="56"/>
  <c r="I51" i="56"/>
  <c r="O50" i="56"/>
  <c r="C64" i="56"/>
  <c r="AK15" i="56"/>
  <c r="K93" i="56"/>
  <c r="I31" i="56"/>
  <c r="K111" i="56"/>
  <c r="C52" i="56"/>
  <c r="I47" i="56"/>
  <c r="AK33" i="56"/>
  <c r="C114" i="56"/>
  <c r="I68" i="56"/>
  <c r="I148" i="56"/>
  <c r="AK37" i="56"/>
  <c r="H117" i="56"/>
  <c r="R117" i="56"/>
  <c r="AJ10" i="56"/>
  <c r="K79" i="56"/>
  <c r="O51" i="56"/>
  <c r="P50" i="56"/>
  <c r="Q128" i="56"/>
  <c r="AJ15" i="56"/>
  <c r="AK17" i="56"/>
  <c r="Q69" i="56"/>
  <c r="K100" i="56"/>
  <c r="I95" i="56"/>
  <c r="O93" i="56"/>
  <c r="AJ28" i="56"/>
  <c r="P111" i="56"/>
  <c r="H52" i="56"/>
  <c r="K127" i="56"/>
  <c r="K22" i="56"/>
  <c r="AK34" i="56"/>
  <c r="I114" i="56"/>
  <c r="K68" i="56"/>
  <c r="K148" i="56"/>
  <c r="K144" i="56"/>
  <c r="H89" i="56"/>
  <c r="R76" i="56"/>
  <c r="I76" i="56"/>
  <c r="H96" i="56"/>
  <c r="I86" i="56"/>
  <c r="O142" i="56"/>
  <c r="X142" i="56"/>
  <c r="C16" i="56"/>
  <c r="P90" i="56"/>
  <c r="X97" i="56"/>
  <c r="Q15" i="56"/>
  <c r="H149" i="56"/>
  <c r="K149" i="56"/>
  <c r="O18" i="56"/>
  <c r="Q18" i="56"/>
  <c r="K18" i="56"/>
  <c r="AJ128" i="56"/>
  <c r="O37" i="56"/>
  <c r="K37" i="56"/>
  <c r="I37" i="56"/>
  <c r="H37" i="56"/>
  <c r="R37" i="56"/>
  <c r="C37" i="56"/>
  <c r="P37" i="56"/>
  <c r="AJ144" i="56"/>
  <c r="P23" i="56"/>
  <c r="P91" i="56"/>
  <c r="H132" i="56"/>
  <c r="X48" i="56"/>
  <c r="P106" i="56"/>
  <c r="R46" i="56"/>
  <c r="R42" i="56"/>
  <c r="O26" i="56"/>
  <c r="R25" i="56"/>
  <c r="P70" i="56"/>
  <c r="H139" i="56"/>
  <c r="R139" i="56"/>
  <c r="I75" i="56"/>
  <c r="X75" i="56"/>
  <c r="K58" i="56"/>
  <c r="K131" i="56"/>
  <c r="H32" i="56"/>
  <c r="P54" i="56"/>
  <c r="K110" i="56"/>
  <c r="I74" i="56"/>
  <c r="P59" i="56"/>
  <c r="P8" i="56"/>
  <c r="K77" i="56"/>
  <c r="C29" i="56"/>
  <c r="R29" i="56"/>
  <c r="H66" i="56"/>
  <c r="H88" i="56"/>
  <c r="AJ146" i="56"/>
  <c r="P60" i="56"/>
  <c r="AJ148" i="56"/>
  <c r="P108" i="56"/>
  <c r="I81" i="56"/>
  <c r="Q60" i="56"/>
  <c r="R108" i="56"/>
  <c r="X26" i="56"/>
  <c r="X70" i="56"/>
  <c r="K75" i="56"/>
  <c r="Q58" i="56"/>
  <c r="AJ95" i="56"/>
  <c r="R131" i="56"/>
  <c r="AJ98" i="56"/>
  <c r="X74" i="56"/>
  <c r="Q77" i="56"/>
  <c r="I29" i="56"/>
  <c r="Q49" i="56"/>
  <c r="K88" i="56"/>
  <c r="C60" i="56"/>
  <c r="R60" i="56"/>
  <c r="C108" i="56"/>
  <c r="X108" i="56"/>
  <c r="O81" i="56"/>
  <c r="O41" i="56"/>
  <c r="P75" i="56"/>
  <c r="X131" i="56"/>
  <c r="AJ121" i="56"/>
  <c r="K29" i="56"/>
  <c r="O66" i="56"/>
  <c r="AJ145" i="56"/>
  <c r="P88" i="56"/>
  <c r="H60" i="56"/>
  <c r="I108" i="56"/>
  <c r="AJ149" i="56"/>
  <c r="Q81" i="56"/>
  <c r="P41" i="56"/>
  <c r="X132" i="56"/>
  <c r="I26" i="56"/>
  <c r="P25" i="56"/>
  <c r="C70" i="56"/>
  <c r="P139" i="56"/>
  <c r="C75" i="56"/>
  <c r="Q75" i="56"/>
  <c r="H58" i="56"/>
  <c r="X58" i="56"/>
  <c r="Q78" i="56"/>
  <c r="AJ115" i="56"/>
  <c r="AJ131" i="56"/>
  <c r="P29" i="56"/>
  <c r="Q66" i="56"/>
  <c r="Q88" i="56"/>
  <c r="I60" i="56"/>
  <c r="X81" i="56"/>
  <c r="Q29" i="56"/>
  <c r="K60" i="56"/>
  <c r="K108" i="56"/>
  <c r="P95" i="56"/>
  <c r="P122" i="56"/>
  <c r="K19" i="56"/>
  <c r="P80" i="56"/>
  <c r="C99" i="56"/>
  <c r="Q99" i="56"/>
  <c r="P92" i="56"/>
  <c r="I79" i="56"/>
  <c r="X79" i="56"/>
  <c r="P128" i="56"/>
  <c r="C128" i="56"/>
  <c r="R128" i="56"/>
  <c r="H128" i="56"/>
  <c r="X128" i="56"/>
  <c r="P129" i="56"/>
  <c r="C129" i="56"/>
  <c r="AK19" i="56"/>
  <c r="K129" i="56"/>
  <c r="AJ18" i="56"/>
  <c r="R129" i="56"/>
  <c r="P100" i="56"/>
  <c r="C100" i="56"/>
  <c r="X100" i="56"/>
  <c r="I100" i="56"/>
  <c r="R100" i="56"/>
  <c r="C80" i="56"/>
  <c r="Q80" i="56"/>
  <c r="H99" i="56"/>
  <c r="R92" i="56"/>
  <c r="AJ12" i="56"/>
  <c r="K51" i="56"/>
  <c r="I128" i="56"/>
  <c r="H129" i="56"/>
  <c r="X129" i="56"/>
  <c r="H100" i="56"/>
  <c r="AK22" i="56"/>
  <c r="K82" i="56"/>
  <c r="AK24" i="56"/>
  <c r="X82" i="56"/>
  <c r="I82" i="56"/>
  <c r="R82" i="56"/>
  <c r="X47" i="56"/>
  <c r="AJ30" i="56"/>
  <c r="O47" i="56"/>
  <c r="AK31" i="56"/>
  <c r="K47" i="56"/>
  <c r="Q47" i="56"/>
  <c r="C47" i="56"/>
  <c r="Q122" i="56"/>
  <c r="R9" i="56"/>
  <c r="I9" i="56"/>
  <c r="O9" i="56"/>
  <c r="H9" i="56"/>
  <c r="X9" i="56"/>
  <c r="C9" i="56"/>
  <c r="K9" i="56"/>
  <c r="P35" i="56"/>
  <c r="C35" i="56"/>
  <c r="AK52" i="56"/>
  <c r="K35" i="56"/>
  <c r="AJ51" i="56"/>
  <c r="Q35" i="56"/>
  <c r="O35" i="56"/>
  <c r="X35" i="56"/>
  <c r="H35" i="56"/>
  <c r="X95" i="56"/>
  <c r="AJ24" i="56"/>
  <c r="O95" i="56"/>
  <c r="AK25" i="56"/>
  <c r="K95" i="56"/>
  <c r="R95" i="56"/>
  <c r="X44" i="56"/>
  <c r="I44" i="56"/>
  <c r="O44" i="56"/>
  <c r="AJ38" i="56"/>
  <c r="AK39" i="56"/>
  <c r="H44" i="56"/>
  <c r="C44" i="56"/>
  <c r="P44" i="56"/>
  <c r="X94" i="56"/>
  <c r="AJ41" i="56"/>
  <c r="AK42" i="56"/>
  <c r="K94" i="56"/>
  <c r="P94" i="56"/>
  <c r="O94" i="56"/>
  <c r="R94" i="56"/>
  <c r="C94" i="56"/>
  <c r="X99" i="56"/>
  <c r="AJ9" i="56"/>
  <c r="P99" i="56"/>
  <c r="I99" i="56"/>
  <c r="K99" i="56"/>
  <c r="AK10" i="56"/>
  <c r="AK11" i="56"/>
  <c r="P51" i="56"/>
  <c r="C51" i="56"/>
  <c r="Q51" i="56"/>
  <c r="C95" i="56"/>
  <c r="P119" i="56"/>
  <c r="C119" i="56"/>
  <c r="X119" i="56"/>
  <c r="I119" i="56"/>
  <c r="R119" i="56"/>
  <c r="H119" i="56"/>
  <c r="AK28" i="56"/>
  <c r="K119" i="56"/>
  <c r="AJ27" i="56"/>
  <c r="K44" i="56"/>
  <c r="H94" i="56"/>
  <c r="P67" i="56"/>
  <c r="C67" i="56"/>
  <c r="X67" i="56"/>
  <c r="I67" i="56"/>
  <c r="AK47" i="56"/>
  <c r="J67" i="56"/>
  <c r="H67" i="56"/>
  <c r="O67" i="56"/>
  <c r="AJ46" i="56"/>
  <c r="R35" i="56"/>
  <c r="O99" i="56"/>
  <c r="Q79" i="56"/>
  <c r="H79" i="56"/>
  <c r="P79" i="56"/>
  <c r="H95" i="56"/>
  <c r="Q44" i="56"/>
  <c r="K122" i="56"/>
  <c r="X122" i="56"/>
  <c r="I122" i="56"/>
  <c r="AK41" i="56"/>
  <c r="H122" i="56"/>
  <c r="R122" i="56"/>
  <c r="C122" i="56"/>
  <c r="O122" i="56"/>
  <c r="I94" i="56"/>
  <c r="Q19" i="56"/>
  <c r="H19" i="56"/>
  <c r="R19" i="56"/>
  <c r="C19" i="56"/>
  <c r="P19" i="56"/>
  <c r="O19" i="56"/>
  <c r="AJ45" i="56"/>
  <c r="I19" i="56"/>
  <c r="P52" i="56"/>
  <c r="X53" i="56"/>
  <c r="AJ33" i="56"/>
  <c r="R53" i="56"/>
  <c r="H53" i="56"/>
  <c r="Q53" i="56"/>
  <c r="Q114" i="56"/>
  <c r="H114" i="56"/>
  <c r="AK35" i="56"/>
  <c r="K114" i="56"/>
  <c r="AJ34" i="56"/>
  <c r="R114" i="56"/>
  <c r="Q85" i="56"/>
  <c r="H85" i="56"/>
  <c r="R85" i="56"/>
  <c r="C85" i="56"/>
  <c r="X85" i="56"/>
  <c r="H76" i="56"/>
  <c r="R39" i="56"/>
  <c r="I39" i="56"/>
  <c r="O39" i="56"/>
  <c r="X39" i="56"/>
  <c r="H39" i="56"/>
  <c r="AK61" i="56"/>
  <c r="AJ60" i="56"/>
  <c r="C86" i="56"/>
  <c r="AK63" i="56"/>
  <c r="P149" i="56"/>
  <c r="C149" i="56"/>
  <c r="X149" i="56"/>
  <c r="I149" i="56"/>
  <c r="O149" i="56"/>
  <c r="AJ85" i="56"/>
  <c r="R151" i="56"/>
  <c r="I151" i="56"/>
  <c r="X151" i="56"/>
  <c r="H151" i="56"/>
  <c r="O151" i="56"/>
  <c r="AJ97" i="56"/>
  <c r="Q151" i="56"/>
  <c r="K151" i="56"/>
  <c r="C151" i="56"/>
  <c r="AK62" i="56"/>
  <c r="AJ61" i="56"/>
  <c r="P36" i="56"/>
  <c r="R126" i="56"/>
  <c r="I126" i="56"/>
  <c r="X126" i="56"/>
  <c r="H126" i="56"/>
  <c r="O126" i="56"/>
  <c r="AJ67" i="56"/>
  <c r="R62" i="56"/>
  <c r="H62" i="56"/>
  <c r="P62" i="56"/>
  <c r="AJ81" i="56"/>
  <c r="I62" i="56"/>
  <c r="AK82" i="56"/>
  <c r="X147" i="56"/>
  <c r="O147" i="56"/>
  <c r="AJ88" i="56"/>
  <c r="K147" i="56"/>
  <c r="R147" i="56"/>
  <c r="C147" i="56"/>
  <c r="K21" i="56"/>
  <c r="R21" i="56"/>
  <c r="C21" i="56"/>
  <c r="H21" i="56"/>
  <c r="P21" i="56"/>
  <c r="O76" i="56"/>
  <c r="X71" i="56"/>
  <c r="AJ58" i="56"/>
  <c r="O71" i="56"/>
  <c r="R71" i="56"/>
  <c r="H71" i="56"/>
  <c r="O36" i="56"/>
  <c r="K86" i="56"/>
  <c r="C126" i="56"/>
  <c r="Q38" i="56"/>
  <c r="O38" i="56"/>
  <c r="C62" i="56"/>
  <c r="Q83" i="56"/>
  <c r="H83" i="56"/>
  <c r="R83" i="56"/>
  <c r="C83" i="56"/>
  <c r="AK83" i="56"/>
  <c r="K83" i="56"/>
  <c r="AJ82" i="56"/>
  <c r="H147" i="56"/>
  <c r="I21" i="56"/>
  <c r="Q141" i="56"/>
  <c r="C141" i="56"/>
  <c r="K141" i="56"/>
  <c r="X141" i="56"/>
  <c r="H141" i="56"/>
  <c r="I141" i="56"/>
  <c r="AJ93" i="56"/>
  <c r="R141" i="56"/>
  <c r="Q31" i="56"/>
  <c r="H31" i="56"/>
  <c r="P31" i="56"/>
  <c r="I52" i="56"/>
  <c r="X52" i="56"/>
  <c r="P68" i="56"/>
  <c r="C68" i="56"/>
  <c r="O68" i="56"/>
  <c r="R68" i="56"/>
  <c r="Q33" i="56"/>
  <c r="C33" i="56"/>
  <c r="I33" i="56"/>
  <c r="X33" i="56"/>
  <c r="P76" i="56"/>
  <c r="K39" i="56"/>
  <c r="C71" i="56"/>
  <c r="AK59" i="56"/>
  <c r="Q36" i="56"/>
  <c r="P86" i="56"/>
  <c r="Q142" i="56"/>
  <c r="H142" i="56"/>
  <c r="R142" i="56"/>
  <c r="C142" i="56"/>
  <c r="K142" i="56"/>
  <c r="AJ64" i="56"/>
  <c r="P38" i="56"/>
  <c r="R10" i="56"/>
  <c r="H10" i="56"/>
  <c r="P10" i="56"/>
  <c r="AJ70" i="56"/>
  <c r="I10" i="56"/>
  <c r="R43" i="56"/>
  <c r="I43" i="56"/>
  <c r="X43" i="56"/>
  <c r="H43" i="56"/>
  <c r="O43" i="56"/>
  <c r="AJ71" i="56"/>
  <c r="P46" i="56"/>
  <c r="C46" i="56"/>
  <c r="O46" i="56"/>
  <c r="AJ78" i="56"/>
  <c r="X46" i="56"/>
  <c r="I46" i="56"/>
  <c r="K62" i="56"/>
  <c r="I83" i="56"/>
  <c r="P118" i="56"/>
  <c r="C118" i="56"/>
  <c r="X118" i="56"/>
  <c r="I118" i="56"/>
  <c r="O118" i="56"/>
  <c r="I147" i="56"/>
  <c r="O21" i="56"/>
  <c r="J141" i="56"/>
  <c r="R22" i="56"/>
  <c r="I22" i="56"/>
  <c r="Q22" i="56"/>
  <c r="O117" i="56"/>
  <c r="Q64" i="56"/>
  <c r="H64" i="56"/>
  <c r="P64" i="56"/>
  <c r="R93" i="56"/>
  <c r="I93" i="56"/>
  <c r="P93" i="56"/>
  <c r="C31" i="56"/>
  <c r="R31" i="56"/>
  <c r="AK30" i="56"/>
  <c r="R127" i="56"/>
  <c r="I127" i="56"/>
  <c r="P127" i="56"/>
  <c r="O53" i="56"/>
  <c r="C22" i="56"/>
  <c r="X22" i="56"/>
  <c r="O114" i="56"/>
  <c r="H68" i="56"/>
  <c r="X68" i="56"/>
  <c r="AJ49" i="56"/>
  <c r="O85" i="56"/>
  <c r="H33" i="56"/>
  <c r="AK51" i="56"/>
  <c r="P39" i="56"/>
  <c r="I71" i="56"/>
  <c r="R36" i="56"/>
  <c r="I142" i="56"/>
  <c r="K126" i="56"/>
  <c r="R38" i="56"/>
  <c r="C10" i="56"/>
  <c r="C43" i="56"/>
  <c r="R90" i="56"/>
  <c r="I90" i="56"/>
  <c r="K90" i="56"/>
  <c r="Q90" i="56"/>
  <c r="C90" i="56"/>
  <c r="H46" i="56"/>
  <c r="Q42" i="56"/>
  <c r="C42" i="56"/>
  <c r="X42" i="56"/>
  <c r="H42" i="56"/>
  <c r="O42" i="56"/>
  <c r="O62" i="56"/>
  <c r="H118" i="56"/>
  <c r="P15" i="56"/>
  <c r="C15" i="56"/>
  <c r="K15" i="56"/>
  <c r="R15" i="56"/>
  <c r="H15" i="56"/>
  <c r="Q149" i="56"/>
  <c r="P147" i="56"/>
  <c r="Q21" i="56"/>
  <c r="P141" i="56"/>
  <c r="R135" i="56"/>
  <c r="H135" i="56"/>
  <c r="P135" i="56"/>
  <c r="AJ96" i="56"/>
  <c r="I135" i="56"/>
  <c r="X135" i="56"/>
  <c r="O135" i="56"/>
  <c r="K135" i="56"/>
  <c r="C135" i="56"/>
  <c r="X76" i="56"/>
  <c r="AJ54" i="56"/>
  <c r="AK55" i="56"/>
  <c r="K76" i="56"/>
  <c r="Q76" i="56"/>
  <c r="C76" i="56"/>
  <c r="X86" i="56"/>
  <c r="AJ62" i="56"/>
  <c r="O86" i="56"/>
  <c r="R86" i="56"/>
  <c r="H86" i="56"/>
  <c r="P126" i="56"/>
  <c r="P115" i="56"/>
  <c r="AJ69" i="56"/>
  <c r="O115" i="56"/>
  <c r="Q62" i="56"/>
  <c r="O83" i="56"/>
  <c r="R149" i="56"/>
  <c r="Q147" i="56"/>
  <c r="X21" i="56"/>
  <c r="Q120" i="56"/>
  <c r="H120" i="56"/>
  <c r="R120" i="56"/>
  <c r="C120" i="56"/>
  <c r="K120" i="56"/>
  <c r="I120" i="56"/>
  <c r="X120" i="56"/>
  <c r="AJ94" i="56"/>
  <c r="P120" i="56"/>
  <c r="Q130" i="56"/>
  <c r="X140" i="56"/>
  <c r="I140" i="56"/>
  <c r="O140" i="56"/>
  <c r="R140" i="56"/>
  <c r="C140" i="56"/>
  <c r="X45" i="56"/>
  <c r="Q45" i="56"/>
  <c r="C45" i="56"/>
  <c r="K45" i="56"/>
  <c r="X107" i="56"/>
  <c r="R107" i="56"/>
  <c r="H107" i="56"/>
  <c r="O107" i="56"/>
  <c r="AJ102" i="56"/>
  <c r="R144" i="56"/>
  <c r="I144" i="56"/>
  <c r="P144" i="56"/>
  <c r="P89" i="56"/>
  <c r="K96" i="56"/>
  <c r="AJ57" i="56"/>
  <c r="Q96" i="56"/>
  <c r="R87" i="56"/>
  <c r="H87" i="56"/>
  <c r="Q87" i="56"/>
  <c r="H140" i="56"/>
  <c r="H45" i="56"/>
  <c r="C107" i="56"/>
  <c r="X54" i="56"/>
  <c r="K54" i="56"/>
  <c r="Q54" i="56"/>
  <c r="C54" i="56"/>
  <c r="X136" i="56"/>
  <c r="Q136" i="56"/>
  <c r="H136" i="56"/>
  <c r="O136" i="56"/>
  <c r="K136" i="56"/>
  <c r="I136" i="56"/>
  <c r="C136" i="56"/>
  <c r="P136" i="56"/>
  <c r="AJ123" i="56"/>
  <c r="K140" i="56"/>
  <c r="I45" i="56"/>
  <c r="X30" i="56"/>
  <c r="O30" i="56"/>
  <c r="AJ101" i="56"/>
  <c r="R30" i="56"/>
  <c r="H30" i="56"/>
  <c r="I107" i="56"/>
  <c r="R78" i="56"/>
  <c r="H78" i="56"/>
  <c r="K78" i="56"/>
  <c r="X78" i="56"/>
  <c r="C78" i="56"/>
  <c r="O78" i="56"/>
  <c r="O27" i="56"/>
  <c r="Q27" i="56"/>
  <c r="P27" i="56"/>
  <c r="AJ112" i="56"/>
  <c r="R136" i="56"/>
  <c r="P40" i="56"/>
  <c r="C40" i="56"/>
  <c r="K40" i="56"/>
  <c r="AJ136" i="56"/>
  <c r="O40" i="56"/>
  <c r="I40" i="56"/>
  <c r="X40" i="56"/>
  <c r="H40" i="56"/>
  <c r="Q40" i="56"/>
  <c r="R130" i="56"/>
  <c r="O130" i="56"/>
  <c r="R112" i="56"/>
  <c r="I112" i="56"/>
  <c r="K112" i="56"/>
  <c r="X112" i="56"/>
  <c r="H112" i="56"/>
  <c r="Q112" i="56"/>
  <c r="C112" i="56"/>
  <c r="O112" i="56"/>
  <c r="AJ110" i="56"/>
  <c r="R40" i="56"/>
  <c r="R132" i="56"/>
  <c r="I132" i="56"/>
  <c r="P132" i="56"/>
  <c r="R28" i="56"/>
  <c r="I28" i="56"/>
  <c r="P28" i="56"/>
  <c r="R16" i="56"/>
  <c r="I16" i="56"/>
  <c r="P16" i="56"/>
  <c r="R48" i="56"/>
  <c r="I48" i="56"/>
  <c r="P48" i="56"/>
  <c r="R106" i="56"/>
  <c r="AJ75" i="56"/>
  <c r="P26" i="56"/>
  <c r="C26" i="56"/>
  <c r="Q26" i="56"/>
  <c r="O70" i="56"/>
  <c r="AJ90" i="56"/>
  <c r="K70" i="56"/>
  <c r="R70" i="56"/>
  <c r="Q140" i="56"/>
  <c r="P45" i="56"/>
  <c r="I30" i="56"/>
  <c r="P130" i="56"/>
  <c r="P107" i="56"/>
  <c r="P78" i="56"/>
  <c r="Q131" i="56"/>
  <c r="H131" i="56"/>
  <c r="P131" i="56"/>
  <c r="X32" i="56"/>
  <c r="J32" i="56"/>
  <c r="P32" i="56"/>
  <c r="H110" i="56"/>
  <c r="X110" i="56"/>
  <c r="C121" i="56"/>
  <c r="Q121" i="56"/>
  <c r="H17" i="56"/>
  <c r="X17" i="56"/>
  <c r="H18" i="56"/>
  <c r="AJ141" i="56"/>
  <c r="X125" i="56"/>
  <c r="Q125" i="56"/>
  <c r="H125" i="56"/>
  <c r="R125" i="56"/>
  <c r="Q74" i="56"/>
  <c r="H74" i="56"/>
  <c r="P74" i="56"/>
  <c r="O55" i="56"/>
  <c r="C125" i="56"/>
  <c r="O23" i="56"/>
  <c r="O133" i="56"/>
  <c r="O111" i="56"/>
  <c r="O91" i="56"/>
  <c r="J131" i="56"/>
  <c r="I32" i="56"/>
  <c r="R65" i="56"/>
  <c r="R72" i="56"/>
  <c r="I72" i="56"/>
  <c r="P72" i="56"/>
  <c r="R104" i="56"/>
  <c r="C74" i="56"/>
  <c r="R74" i="56"/>
  <c r="AJ134" i="56"/>
  <c r="P66" i="56"/>
  <c r="C66" i="56"/>
  <c r="K66" i="56"/>
  <c r="AJ137" i="56"/>
  <c r="R66" i="56"/>
  <c r="I125" i="56"/>
  <c r="R55" i="56"/>
  <c r="I55" i="56"/>
  <c r="P55" i="56"/>
  <c r="C55" i="56"/>
  <c r="X55" i="56"/>
  <c r="K125" i="56"/>
  <c r="Q110" i="56"/>
  <c r="C110" i="56"/>
  <c r="R110" i="56"/>
  <c r="R121" i="56"/>
  <c r="I121" i="56"/>
  <c r="P121" i="56"/>
  <c r="Q17" i="56"/>
  <c r="C17" i="56"/>
  <c r="R17" i="56"/>
  <c r="J74" i="56"/>
  <c r="R18" i="56"/>
  <c r="I18" i="56"/>
  <c r="P18" i="56"/>
  <c r="C18" i="56"/>
  <c r="X18" i="56"/>
  <c r="H55" i="56"/>
  <c r="O125" i="56"/>
  <c r="Q41" i="56"/>
  <c r="X56" i="56"/>
  <c r="X57" i="56"/>
  <c r="X77" i="56"/>
  <c r="J29" i="56"/>
  <c r="X29" i="56"/>
  <c r="X49" i="56"/>
  <c r="J37" i="56"/>
  <c r="X37" i="56"/>
  <c r="X88" i="56"/>
  <c r="X60" i="56"/>
  <c r="O108" i="56"/>
  <c r="P81" i="56"/>
  <c r="AJ151" i="56"/>
  <c r="R41" i="56"/>
  <c r="H108" i="56"/>
  <c r="H81" i="56"/>
  <c r="AI8" i="54"/>
  <c r="AI9" i="54"/>
  <c r="AI10" i="54"/>
  <c r="AI11" i="54"/>
  <c r="AI12" i="54"/>
  <c r="AI13" i="54"/>
  <c r="AI14" i="54"/>
  <c r="AI15" i="54"/>
  <c r="AI16" i="54"/>
  <c r="AI17" i="54"/>
  <c r="AI18" i="54"/>
  <c r="AI19" i="54"/>
  <c r="AI20" i="54"/>
  <c r="AI21" i="54"/>
  <c r="AI22" i="54"/>
  <c r="AI23" i="54"/>
  <c r="AI24" i="54"/>
  <c r="AI25" i="54"/>
  <c r="AI26" i="54"/>
  <c r="AI27" i="54"/>
  <c r="AI28" i="54"/>
  <c r="AI29" i="54"/>
  <c r="AI30" i="54"/>
  <c r="AI31" i="54"/>
  <c r="AI32" i="54"/>
  <c r="AI33" i="54"/>
  <c r="AI34" i="54"/>
  <c r="AI35" i="54"/>
  <c r="AI36" i="54"/>
  <c r="AI37" i="54"/>
  <c r="AI38" i="54"/>
  <c r="AI39" i="54"/>
  <c r="AI40" i="54"/>
  <c r="AI41" i="54"/>
  <c r="AI42" i="54"/>
  <c r="AI43" i="54"/>
  <c r="AI44" i="54"/>
  <c r="AI45" i="54"/>
  <c r="AI46" i="54"/>
  <c r="AI47" i="54"/>
  <c r="AI48" i="54"/>
  <c r="AI49" i="54"/>
  <c r="AI50" i="54"/>
  <c r="AI51" i="54"/>
  <c r="AI52" i="54"/>
  <c r="AI53" i="54"/>
  <c r="AI54" i="54"/>
  <c r="AI55" i="54"/>
  <c r="AI56" i="54"/>
  <c r="AI57" i="54"/>
  <c r="AI58" i="54"/>
  <c r="AI59" i="54"/>
  <c r="AI60" i="54"/>
  <c r="AI61" i="54"/>
  <c r="AI62" i="54"/>
  <c r="AI63" i="54"/>
  <c r="AI64" i="54"/>
  <c r="AI65" i="54"/>
  <c r="AI66" i="54"/>
  <c r="AI67" i="54"/>
  <c r="AI68" i="54"/>
  <c r="AI69" i="54"/>
  <c r="AI70" i="54"/>
  <c r="AI71" i="54"/>
  <c r="AI72" i="54"/>
  <c r="AI73" i="54"/>
  <c r="AI74" i="54"/>
  <c r="AI75" i="54"/>
  <c r="AI76" i="54"/>
  <c r="AI77" i="54"/>
  <c r="AI78" i="54"/>
  <c r="AI79" i="54"/>
  <c r="AI80" i="54"/>
  <c r="AI81" i="54"/>
  <c r="AI82" i="54"/>
  <c r="AI83" i="54"/>
  <c r="AI84" i="54"/>
  <c r="AI85" i="54"/>
  <c r="AI86" i="54"/>
  <c r="AI87" i="54"/>
  <c r="AI88" i="54"/>
  <c r="AI89" i="54"/>
  <c r="AI90" i="54"/>
  <c r="AI91" i="54"/>
  <c r="AI92" i="54"/>
  <c r="AI93" i="54"/>
  <c r="AI94" i="54"/>
  <c r="AI95" i="54"/>
  <c r="AI96" i="54"/>
  <c r="AI97" i="54"/>
  <c r="AI98" i="54"/>
  <c r="AI99" i="54"/>
  <c r="AI100" i="54"/>
  <c r="AI101" i="54"/>
  <c r="AI102" i="54"/>
  <c r="AI103" i="54"/>
  <c r="AI104" i="54"/>
  <c r="AI105" i="54"/>
  <c r="AI106" i="54"/>
  <c r="AI107" i="54"/>
  <c r="AI108" i="54"/>
  <c r="AI109" i="54"/>
  <c r="AI110" i="54"/>
  <c r="AI111" i="54"/>
  <c r="AI112" i="54"/>
  <c r="AI113" i="54"/>
  <c r="AI114" i="54"/>
  <c r="AI115" i="54"/>
  <c r="AI116" i="54"/>
  <c r="AI117" i="54"/>
  <c r="AI118" i="54"/>
  <c r="AI119" i="54"/>
  <c r="AI120" i="54"/>
  <c r="AI121" i="54"/>
  <c r="AI122" i="54"/>
  <c r="AI123" i="54"/>
  <c r="AI124" i="54"/>
  <c r="AI125" i="54"/>
  <c r="AI126" i="54"/>
  <c r="AI127" i="54"/>
  <c r="AI128" i="54"/>
  <c r="AI129" i="54"/>
  <c r="AI130" i="54"/>
  <c r="AI131" i="54"/>
  <c r="AI132" i="54"/>
  <c r="AI133" i="54"/>
  <c r="AI134" i="54"/>
  <c r="AI135" i="54"/>
  <c r="AI136" i="54"/>
  <c r="AI137" i="54"/>
  <c r="AI138" i="54"/>
  <c r="AI139" i="54"/>
  <c r="AI140" i="54"/>
  <c r="AI141" i="54"/>
  <c r="AI142" i="54"/>
  <c r="AI143" i="54"/>
  <c r="AI144" i="54"/>
  <c r="AI145" i="54"/>
  <c r="AI146" i="54"/>
  <c r="AI147" i="54"/>
  <c r="AI148" i="54"/>
  <c r="AI149" i="54"/>
  <c r="AI150" i="54"/>
  <c r="AI151" i="54"/>
  <c r="AI7" i="54"/>
  <c r="A113" i="54"/>
  <c r="A112" i="54"/>
  <c r="A134" i="49"/>
  <c r="A8" i="54"/>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69" i="54"/>
  <c r="A70" i="54"/>
  <c r="A71" i="54"/>
  <c r="A72" i="54"/>
  <c r="A73" i="54"/>
  <c r="A74" i="54"/>
  <c r="A75" i="54"/>
  <c r="A76" i="54"/>
  <c r="A77" i="54"/>
  <c r="A78" i="54"/>
  <c r="A79" i="54"/>
  <c r="A80" i="54"/>
  <c r="A81" i="54"/>
  <c r="A82" i="54"/>
  <c r="A83" i="54"/>
  <c r="A84" i="54"/>
  <c r="A85" i="54"/>
  <c r="A86" i="54"/>
  <c r="A87" i="54"/>
  <c r="A88" i="54"/>
  <c r="A89" i="54"/>
  <c r="A90" i="54"/>
  <c r="A91" i="54"/>
  <c r="A92" i="54"/>
  <c r="A140" i="54"/>
  <c r="A93" i="54"/>
  <c r="A94" i="54"/>
  <c r="A95" i="54"/>
  <c r="A96" i="54"/>
  <c r="A97" i="54"/>
  <c r="A98" i="54"/>
  <c r="A99" i="54"/>
  <c r="A100" i="54"/>
  <c r="A101" i="54"/>
  <c r="A102" i="54"/>
  <c r="A103" i="54"/>
  <c r="A104" i="54"/>
  <c r="A105" i="54"/>
  <c r="A106" i="54"/>
  <c r="A107" i="54"/>
  <c r="A108" i="54"/>
  <c r="A109" i="54"/>
  <c r="A110" i="54"/>
  <c r="A111" i="54"/>
  <c r="A114" i="54"/>
  <c r="A115" i="54"/>
  <c r="A116" i="54"/>
  <c r="A117" i="54"/>
  <c r="A118" i="54"/>
  <c r="A119" i="54"/>
  <c r="A120" i="54"/>
  <c r="A121" i="54"/>
  <c r="A122" i="54"/>
  <c r="A123" i="54"/>
  <c r="A124" i="54"/>
  <c r="A125" i="54"/>
  <c r="A126" i="54"/>
  <c r="A127" i="54"/>
  <c r="A128" i="54"/>
  <c r="A129" i="54"/>
  <c r="A130" i="54"/>
  <c r="A131" i="54"/>
  <c r="A132" i="54"/>
  <c r="A133" i="54"/>
  <c r="A134" i="54"/>
  <c r="A135" i="54"/>
  <c r="A136" i="54"/>
  <c r="A137" i="54"/>
  <c r="A138" i="54"/>
  <c r="A139" i="54"/>
  <c r="A141" i="54"/>
  <c r="A142" i="54"/>
  <c r="A143" i="54"/>
  <c r="A144" i="54"/>
  <c r="A145" i="54"/>
  <c r="A146" i="54"/>
  <c r="A147" i="54"/>
  <c r="A148" i="54"/>
  <c r="A149" i="54"/>
  <c r="A150" i="54"/>
  <c r="A151" i="54"/>
  <c r="A7" i="54"/>
  <c r="A8" i="55"/>
  <c r="A7" i="55"/>
  <c r="AK7" i="55"/>
  <c r="H10" i="53"/>
  <c r="H8" i="53"/>
  <c r="H6" i="53"/>
  <c r="H3" i="53"/>
  <c r="H4" i="53"/>
  <c r="G10" i="53"/>
  <c r="G3" i="53"/>
  <c r="G4" i="53"/>
  <c r="G5" i="53"/>
  <c r="G6" i="53"/>
  <c r="G7" i="53"/>
  <c r="G8" i="53"/>
  <c r="G9" i="53"/>
  <c r="G2" i="53"/>
  <c r="AH153" i="49"/>
  <c r="AH152" i="49"/>
  <c r="AH109" i="49"/>
  <c r="A157" i="49"/>
  <c r="A156" i="49"/>
  <c r="AJ155" i="49" s="1"/>
  <c r="A155" i="49"/>
  <c r="C155" i="49" s="1"/>
  <c r="A154" i="49"/>
  <c r="A153" i="49"/>
  <c r="A152" i="49"/>
  <c r="A151" i="49"/>
  <c r="C151" i="49" s="1"/>
  <c r="A150" i="49"/>
  <c r="AJ149" i="49" s="1"/>
  <c r="A149" i="49"/>
  <c r="A148" i="49"/>
  <c r="AH146" i="49"/>
  <c r="AH145" i="49"/>
  <c r="AH144" i="49"/>
  <c r="AH139" i="49"/>
  <c r="AH17" i="49"/>
  <c r="AH135" i="49"/>
  <c r="AH133" i="49"/>
  <c r="E10" i="53"/>
  <c r="B10" i="53"/>
  <c r="A8" i="50"/>
  <c r="AK7" i="50"/>
  <c r="O7" i="50"/>
  <c r="A7" i="50"/>
  <c r="J7" i="50"/>
  <c r="K7" i="50"/>
  <c r="X7" i="50"/>
  <c r="R7" i="50"/>
  <c r="I7" i="50"/>
  <c r="Q7" i="50"/>
  <c r="H7" i="50"/>
  <c r="P7" i="50"/>
  <c r="C7" i="50"/>
  <c r="A147" i="49"/>
  <c r="A146" i="49"/>
  <c r="A145" i="49"/>
  <c r="A144" i="49"/>
  <c r="A143" i="49"/>
  <c r="C143" i="49" s="1"/>
  <c r="A142" i="49"/>
  <c r="J142" i="49" s="1"/>
  <c r="A141" i="49"/>
  <c r="A140" i="49"/>
  <c r="A139" i="49"/>
  <c r="A138" i="49"/>
  <c r="C138" i="49" s="1"/>
  <c r="A137" i="49"/>
  <c r="A136" i="49"/>
  <c r="C136" i="49" s="1"/>
  <c r="A135" i="49"/>
  <c r="A133" i="49"/>
  <c r="A132" i="49"/>
  <c r="A131" i="49"/>
  <c r="A130" i="49"/>
  <c r="A129" i="49"/>
  <c r="R129" i="49" s="1"/>
  <c r="A128" i="49"/>
  <c r="A127" i="49"/>
  <c r="A126" i="49"/>
  <c r="A125" i="49"/>
  <c r="A124" i="49"/>
  <c r="A123" i="49"/>
  <c r="P123" i="49" s="1"/>
  <c r="A122" i="49"/>
  <c r="A121" i="49"/>
  <c r="A120" i="49"/>
  <c r="A119" i="49"/>
  <c r="A118" i="49"/>
  <c r="A117" i="49"/>
  <c r="P117" i="49" s="1"/>
  <c r="A116" i="49"/>
  <c r="A115" i="49"/>
  <c r="A114" i="49"/>
  <c r="A113" i="49"/>
  <c r="A112" i="49"/>
  <c r="A111" i="49"/>
  <c r="Q111" i="49" s="1"/>
  <c r="A110" i="49"/>
  <c r="A109" i="49"/>
  <c r="A108" i="49"/>
  <c r="A106" i="49"/>
  <c r="A105" i="49"/>
  <c r="A104" i="49"/>
  <c r="R104" i="49" s="1"/>
  <c r="A103" i="49"/>
  <c r="A107" i="49"/>
  <c r="A102" i="49"/>
  <c r="A101" i="49"/>
  <c r="A100" i="49"/>
  <c r="A99" i="49"/>
  <c r="J99" i="49" s="1"/>
  <c r="A98" i="49"/>
  <c r="A97" i="49"/>
  <c r="A96" i="49"/>
  <c r="A95" i="49"/>
  <c r="A94" i="49"/>
  <c r="A93" i="49"/>
  <c r="P93" i="49" s="1"/>
  <c r="A92" i="49"/>
  <c r="A91" i="49"/>
  <c r="A90" i="49"/>
  <c r="A89" i="49"/>
  <c r="A88" i="49"/>
  <c r="A87" i="49"/>
  <c r="H87" i="49" s="1"/>
  <c r="A86" i="49"/>
  <c r="A85" i="49"/>
  <c r="AH78" i="49"/>
  <c r="AH76" i="49"/>
  <c r="A84" i="49"/>
  <c r="A83" i="49"/>
  <c r="Q83" i="49" s="1"/>
  <c r="A82" i="49"/>
  <c r="A81" i="49"/>
  <c r="A80" i="49"/>
  <c r="A79" i="49"/>
  <c r="A78" i="49"/>
  <c r="A77" i="49"/>
  <c r="O77" i="49" s="1"/>
  <c r="A74" i="49"/>
  <c r="A73" i="49"/>
  <c r="A72" i="49"/>
  <c r="A71" i="49"/>
  <c r="A70" i="49"/>
  <c r="A69" i="49"/>
  <c r="O69" i="49" s="1"/>
  <c r="A68" i="49"/>
  <c r="A67" i="49"/>
  <c r="A66" i="49"/>
  <c r="A65" i="49"/>
  <c r="AH57" i="49"/>
  <c r="AH40" i="49"/>
  <c r="AH20" i="49"/>
  <c r="A7" i="49"/>
  <c r="A8" i="49"/>
  <c r="A9" i="49"/>
  <c r="A10" i="49"/>
  <c r="A11" i="49"/>
  <c r="H11" i="49" s="1"/>
  <c r="A12" i="49"/>
  <c r="A13" i="49"/>
  <c r="A14" i="49"/>
  <c r="A15" i="49"/>
  <c r="A16" i="49"/>
  <c r="A17" i="49"/>
  <c r="AK17" i="49" s="1"/>
  <c r="A18" i="49"/>
  <c r="A19" i="49"/>
  <c r="A20" i="49"/>
  <c r="A21" i="49"/>
  <c r="A22" i="49"/>
  <c r="A23" i="49"/>
  <c r="J23" i="49" s="1"/>
  <c r="A24" i="49"/>
  <c r="A25" i="49"/>
  <c r="A26" i="49"/>
  <c r="A27" i="49"/>
  <c r="A28" i="49"/>
  <c r="A29" i="49"/>
  <c r="R29" i="49" s="1"/>
  <c r="A30" i="49"/>
  <c r="A31" i="49"/>
  <c r="A32" i="49"/>
  <c r="A33" i="49"/>
  <c r="A34" i="49"/>
  <c r="A35" i="49"/>
  <c r="H35" i="49" s="1"/>
  <c r="A36" i="49"/>
  <c r="A37" i="49"/>
  <c r="A38" i="49"/>
  <c r="A39" i="49"/>
  <c r="A40" i="49"/>
  <c r="A41" i="49"/>
  <c r="R41" i="49" s="1"/>
  <c r="A42" i="49"/>
  <c r="A43" i="49"/>
  <c r="A44" i="49"/>
  <c r="A45" i="49"/>
  <c r="A46" i="49"/>
  <c r="A47" i="49"/>
  <c r="J47" i="49" s="1"/>
  <c r="A48" i="49"/>
  <c r="A49" i="49"/>
  <c r="A50" i="49"/>
  <c r="A51" i="49"/>
  <c r="A52" i="49"/>
  <c r="A53" i="49"/>
  <c r="R53" i="49" s="1"/>
  <c r="A54" i="49"/>
  <c r="A55" i="49"/>
  <c r="A56" i="49"/>
  <c r="A57" i="49"/>
  <c r="A58" i="49"/>
  <c r="A59" i="49"/>
  <c r="AK59" i="49" s="1"/>
  <c r="A60" i="49"/>
  <c r="A61" i="49"/>
  <c r="A62" i="49"/>
  <c r="A63" i="49"/>
  <c r="A64" i="49"/>
  <c r="A75" i="49"/>
  <c r="X75" i="49" s="1"/>
  <c r="A76" i="49"/>
  <c r="A158" i="49"/>
  <c r="H151" i="49"/>
  <c r="P151" i="49"/>
  <c r="R138" i="49"/>
  <c r="I151" i="49"/>
  <c r="X155" i="49"/>
  <c r="O155" i="49"/>
  <c r="K155" i="49"/>
  <c r="R155" i="49"/>
  <c r="Q155" i="49"/>
  <c r="H155" i="49"/>
  <c r="H114" i="49"/>
  <c r="I155" i="49"/>
  <c r="K114" i="49"/>
  <c r="C113" i="49"/>
  <c r="R114" i="49"/>
  <c r="O138" i="49"/>
  <c r="Q138" i="49"/>
  <c r="Q119" i="49"/>
  <c r="R119" i="49"/>
  <c r="J113" i="49"/>
  <c r="C119" i="49"/>
  <c r="AK76" i="49"/>
  <c r="AK60" i="49"/>
  <c r="P54" i="49"/>
  <c r="Q24" i="49"/>
  <c r="J18" i="49"/>
  <c r="R12" i="49"/>
  <c r="Q68" i="49"/>
  <c r="X74" i="49"/>
  <c r="R82" i="49"/>
  <c r="P86" i="49"/>
  <c r="K92" i="49"/>
  <c r="C98" i="49"/>
  <c r="Q103" i="49"/>
  <c r="K122" i="49"/>
  <c r="O128" i="49"/>
  <c r="H140" i="49"/>
  <c r="P119" i="49"/>
  <c r="K119" i="49"/>
  <c r="H29" i="49"/>
  <c r="K147" i="49"/>
  <c r="C154" i="49"/>
  <c r="K95" i="49"/>
  <c r="O101" i="49"/>
  <c r="Q106" i="49"/>
  <c r="R113" i="49"/>
  <c r="I119" i="49"/>
  <c r="C125" i="49"/>
  <c r="H119" i="49"/>
  <c r="K113" i="49"/>
  <c r="X143" i="49"/>
  <c r="P143" i="49"/>
  <c r="P155" i="49"/>
  <c r="J27" i="49"/>
  <c r="O79" i="49"/>
  <c r="H113" i="49"/>
  <c r="R125" i="49"/>
  <c r="Q62" i="49"/>
  <c r="C56" i="49"/>
  <c r="C50" i="49"/>
  <c r="AK44" i="49"/>
  <c r="AK38" i="49"/>
  <c r="X32" i="49"/>
  <c r="O14" i="49"/>
  <c r="R8" i="49"/>
  <c r="O66" i="49"/>
  <c r="K72" i="49"/>
  <c r="O80" i="49"/>
  <c r="P90" i="49"/>
  <c r="X96" i="49"/>
  <c r="H102" i="49"/>
  <c r="J108" i="49"/>
  <c r="Q114" i="49"/>
  <c r="X132" i="49"/>
  <c r="K138" i="49"/>
  <c r="X15" i="49"/>
  <c r="H71" i="49"/>
  <c r="P113" i="49"/>
  <c r="AK61" i="49"/>
  <c r="Q55" i="49"/>
  <c r="I49" i="49"/>
  <c r="C43" i="49"/>
  <c r="I37" i="49"/>
  <c r="P31" i="49"/>
  <c r="AK25" i="49"/>
  <c r="H19" i="49"/>
  <c r="Q13" i="49"/>
  <c r="O67" i="49"/>
  <c r="H73" i="49"/>
  <c r="I81" i="49"/>
  <c r="R85" i="49"/>
  <c r="Q91" i="49"/>
  <c r="P97" i="49"/>
  <c r="H107" i="49"/>
  <c r="C152" i="49"/>
  <c r="Q157" i="49"/>
  <c r="P157" i="49"/>
  <c r="C157" i="49"/>
  <c r="O157" i="49"/>
  <c r="R157" i="49"/>
  <c r="AK49" i="49"/>
  <c r="H25" i="49"/>
  <c r="Q152" i="49"/>
  <c r="K143" i="49"/>
  <c r="R154" i="49"/>
  <c r="O154" i="49"/>
  <c r="K132" i="49"/>
  <c r="Q126" i="49"/>
  <c r="Q73" i="49"/>
  <c r="C37" i="49"/>
  <c r="I114" i="49"/>
  <c r="I138" i="49"/>
  <c r="P132" i="49"/>
  <c r="I108" i="49"/>
  <c r="H108" i="49"/>
  <c r="P114" i="49"/>
  <c r="K108" i="49"/>
  <c r="X108" i="49"/>
  <c r="P138" i="49"/>
  <c r="C108" i="49"/>
  <c r="I132" i="49"/>
  <c r="P81" i="49"/>
  <c r="O132" i="49"/>
  <c r="X114" i="49"/>
  <c r="J114" i="49"/>
  <c r="J138" i="49"/>
  <c r="P108" i="49"/>
  <c r="J132" i="49"/>
  <c r="Q43" i="49"/>
  <c r="Q108" i="49"/>
  <c r="R132" i="49"/>
  <c r="C114" i="49"/>
  <c r="X138" i="49"/>
  <c r="H138" i="49"/>
  <c r="R25" i="49"/>
  <c r="K81" i="49"/>
  <c r="J49" i="49"/>
  <c r="H93" i="49"/>
  <c r="K152" i="49"/>
  <c r="R143" i="49"/>
  <c r="C94" i="49"/>
  <c r="O152" i="49"/>
  <c r="H95" i="49"/>
  <c r="K15" i="49"/>
  <c r="I152" i="49"/>
  <c r="J134" i="49"/>
  <c r="I15" i="49"/>
  <c r="R140" i="49"/>
  <c r="I71" i="49"/>
  <c r="H152" i="49"/>
  <c r="O7" i="49"/>
  <c r="P128" i="49"/>
  <c r="H27" i="49"/>
  <c r="C140" i="49"/>
  <c r="P95" i="49"/>
  <c r="C15" i="49"/>
  <c r="O103" i="49"/>
  <c r="J152" i="49"/>
  <c r="X152" i="49"/>
  <c r="I122" i="49"/>
  <c r="R152" i="49"/>
  <c r="P152" i="49"/>
  <c r="H143" i="49"/>
  <c r="C8" i="49"/>
  <c r="I66" i="49"/>
  <c r="P8" i="49"/>
  <c r="J56" i="49"/>
  <c r="AK56" i="49"/>
  <c r="Q66" i="49"/>
  <c r="O62" i="49"/>
  <c r="X66" i="49"/>
  <c r="K8" i="49"/>
  <c r="AK14" i="49"/>
  <c r="P56" i="49"/>
  <c r="I8" i="49"/>
  <c r="K26" i="49"/>
  <c r="AK8" i="49"/>
  <c r="R66" i="49"/>
  <c r="X102" i="49"/>
  <c r="K66" i="49"/>
  <c r="C66" i="49"/>
  <c r="I50" i="49"/>
  <c r="P66" i="49"/>
  <c r="H66" i="49"/>
  <c r="O50" i="49"/>
  <c r="H50" i="49"/>
  <c r="X8" i="49"/>
  <c r="H8" i="49"/>
  <c r="R56" i="49"/>
  <c r="R62" i="49"/>
  <c r="Q8" i="49"/>
  <c r="O56" i="49"/>
  <c r="Q50" i="49"/>
  <c r="K50" i="49"/>
  <c r="X56" i="49"/>
  <c r="Q125" i="49"/>
  <c r="Q147" i="49"/>
  <c r="I147" i="49"/>
  <c r="AK34" i="49"/>
  <c r="X147" i="49"/>
  <c r="J34" i="49"/>
  <c r="O147" i="49"/>
  <c r="C147" i="49"/>
  <c r="P147" i="49"/>
  <c r="J147" i="49"/>
  <c r="H147" i="49"/>
  <c r="R147" i="49"/>
  <c r="X50" i="49"/>
  <c r="C49" i="49"/>
  <c r="O119" i="49"/>
  <c r="K21" i="49"/>
  <c r="I95" i="49"/>
  <c r="Q101" i="49"/>
  <c r="C27" i="49"/>
  <c r="X95" i="49"/>
  <c r="Q27" i="49"/>
  <c r="X9" i="49"/>
  <c r="J101" i="49"/>
  <c r="C21" i="49"/>
  <c r="R101" i="49"/>
  <c r="O95" i="49"/>
  <c r="R15" i="49"/>
  <c r="I27" i="49"/>
  <c r="P101" i="49"/>
  <c r="J95" i="49"/>
  <c r="J15" i="49"/>
  <c r="K101" i="49"/>
  <c r="C95" i="49"/>
  <c r="R27" i="49"/>
  <c r="H21" i="49"/>
  <c r="I21" i="49"/>
  <c r="X21" i="49"/>
  <c r="H15" i="49"/>
  <c r="Q95" i="49"/>
  <c r="K27" i="49"/>
  <c r="H101" i="49"/>
  <c r="I65" i="49"/>
  <c r="K71" i="49"/>
  <c r="I101" i="49"/>
  <c r="P21" i="49"/>
  <c r="R21" i="49"/>
  <c r="R95" i="49"/>
  <c r="O33" i="49"/>
  <c r="X101" i="49"/>
  <c r="AK27" i="49"/>
  <c r="P15" i="49"/>
  <c r="C71" i="49"/>
  <c r="P27" i="49"/>
  <c r="Q15" i="49"/>
  <c r="K98" i="49"/>
  <c r="C92" i="49"/>
  <c r="AK24" i="49"/>
  <c r="Q54" i="49"/>
  <c r="H74" i="49"/>
  <c r="X86" i="49"/>
  <c r="I92" i="49"/>
  <c r="H97" i="49"/>
  <c r="Q97" i="49"/>
  <c r="R97" i="49"/>
  <c r="H24" i="49"/>
  <c r="O98" i="49"/>
  <c r="H86" i="49"/>
  <c r="Q92" i="49"/>
  <c r="H98" i="49"/>
  <c r="Q98" i="49"/>
  <c r="K86" i="49"/>
  <c r="J86" i="49"/>
  <c r="R92" i="49"/>
  <c r="R115" i="49"/>
  <c r="R42" i="49"/>
  <c r="O24" i="49"/>
  <c r="O42" i="49"/>
  <c r="K24" i="49"/>
  <c r="X54" i="49"/>
  <c r="I86" i="49"/>
  <c r="X98" i="49"/>
  <c r="H42" i="49"/>
  <c r="X24" i="49"/>
  <c r="P82" i="49"/>
  <c r="P98" i="49"/>
  <c r="H30" i="49"/>
  <c r="I98" i="49"/>
  <c r="R98" i="49"/>
  <c r="R60" i="49"/>
  <c r="J98" i="49"/>
  <c r="P92" i="49"/>
  <c r="R134" i="49"/>
  <c r="J128" i="49"/>
  <c r="H122" i="49"/>
  <c r="J74" i="49"/>
  <c r="P42" i="49"/>
  <c r="O140" i="49"/>
  <c r="K140" i="49"/>
  <c r="R54" i="49"/>
  <c r="O36" i="49"/>
  <c r="I24" i="49"/>
  <c r="X60" i="49"/>
  <c r="J103" i="49"/>
  <c r="J107" i="49"/>
  <c r="C68" i="49"/>
  <c r="K97" i="49"/>
  <c r="X154" i="49"/>
  <c r="I103" i="49"/>
  <c r="H54" i="49"/>
  <c r="H103" i="49"/>
  <c r="C103" i="49"/>
  <c r="I134" i="49"/>
  <c r="R122" i="49"/>
  <c r="R74" i="49"/>
  <c r="K42" i="49"/>
  <c r="X140" i="49"/>
  <c r="O110" i="49"/>
  <c r="Q42" i="49"/>
  <c r="K103" i="49"/>
  <c r="J97" i="49"/>
  <c r="H154" i="49"/>
  <c r="Q60" i="49"/>
  <c r="C107" i="49"/>
  <c r="AK18" i="49"/>
  <c r="X103" i="49"/>
  <c r="O122" i="49"/>
  <c r="J122" i="49"/>
  <c r="X107" i="49"/>
  <c r="I140" i="49"/>
  <c r="J140" i="49"/>
  <c r="P110" i="49"/>
  <c r="I42" i="49"/>
  <c r="AK42" i="49"/>
  <c r="K60" i="49"/>
  <c r="J60" i="49"/>
  <c r="J154" i="49"/>
  <c r="I154" i="49"/>
  <c r="C60" i="49"/>
  <c r="R18" i="49"/>
  <c r="P103" i="49"/>
  <c r="Q12" i="49"/>
  <c r="C122" i="49"/>
  <c r="X122" i="49"/>
  <c r="Q134" i="49"/>
  <c r="P122" i="49"/>
  <c r="C97" i="49"/>
  <c r="Q74" i="49"/>
  <c r="K12" i="49"/>
  <c r="Q140" i="49"/>
  <c r="R110" i="49"/>
  <c r="Q85" i="49"/>
  <c r="P154" i="49"/>
  <c r="K154" i="49"/>
  <c r="K18" i="49"/>
  <c r="C24" i="49"/>
  <c r="H18" i="49"/>
  <c r="R103" i="49"/>
  <c r="C85" i="49"/>
  <c r="X134" i="49"/>
  <c r="X128" i="49"/>
  <c r="O91" i="49"/>
  <c r="X97" i="49"/>
  <c r="K74" i="49"/>
  <c r="H60" i="49"/>
  <c r="P140" i="49"/>
  <c r="P24" i="49"/>
  <c r="J54" i="49"/>
  <c r="J24" i="49"/>
  <c r="J42" i="49"/>
  <c r="R24" i="49"/>
  <c r="Q154" i="49"/>
  <c r="K30" i="49"/>
  <c r="P30" i="49"/>
  <c r="H92" i="49"/>
  <c r="Q122" i="49"/>
  <c r="J115" i="49"/>
  <c r="J73" i="49"/>
  <c r="I43" i="49"/>
  <c r="P25" i="49"/>
  <c r="O55" i="49"/>
  <c r="Q81" i="49"/>
  <c r="X19" i="49"/>
  <c r="J7" i="49"/>
  <c r="K19" i="49"/>
  <c r="AK43" i="49"/>
  <c r="O90" i="49"/>
  <c r="K73" i="49"/>
  <c r="X55" i="49"/>
  <c r="J25" i="49"/>
  <c r="C19" i="49"/>
  <c r="J19" i="49"/>
  <c r="C81" i="49"/>
  <c r="P19" i="49"/>
  <c r="O73" i="49"/>
  <c r="AK13" i="49"/>
  <c r="AK31" i="49"/>
  <c r="C102" i="49"/>
  <c r="P73" i="49"/>
  <c r="K49" i="49"/>
  <c r="Q115" i="49"/>
  <c r="X115" i="49"/>
  <c r="P115" i="49"/>
  <c r="C73" i="49"/>
  <c r="X25" i="49"/>
  <c r="K102" i="49"/>
  <c r="AK19" i="49"/>
  <c r="R73" i="49"/>
  <c r="Q90" i="49"/>
  <c r="K55" i="49"/>
  <c r="I25" i="49"/>
  <c r="X73" i="49"/>
  <c r="X43" i="49"/>
  <c r="K25" i="49"/>
  <c r="R102" i="49"/>
  <c r="R81" i="49"/>
  <c r="I19" i="49"/>
  <c r="R55" i="49"/>
  <c r="O102" i="49"/>
  <c r="Q102" i="49"/>
  <c r="O96" i="49"/>
  <c r="O49" i="49"/>
  <c r="O43" i="49"/>
  <c r="P55" i="49"/>
  <c r="Q19" i="49"/>
  <c r="P102" i="49"/>
  <c r="O19" i="49"/>
  <c r="C115" i="49"/>
  <c r="O115" i="49"/>
  <c r="R13" i="49"/>
  <c r="R90" i="49"/>
  <c r="K115" i="49"/>
  <c r="H49" i="49"/>
  <c r="AK55" i="49"/>
  <c r="H81" i="49"/>
  <c r="AK37" i="49"/>
  <c r="X37" i="49"/>
  <c r="J43" i="49"/>
  <c r="P13" i="49"/>
  <c r="C25" i="49"/>
  <c r="C96" i="49"/>
  <c r="X81" i="49"/>
  <c r="J55" i="49"/>
  <c r="R49" i="49"/>
  <c r="R43" i="49"/>
  <c r="I102" i="49"/>
  <c r="K43" i="49"/>
  <c r="O13" i="49"/>
  <c r="X31" i="49"/>
  <c r="R19" i="49"/>
  <c r="I55" i="49"/>
  <c r="O25" i="49"/>
  <c r="X49" i="49"/>
  <c r="O81" i="49"/>
  <c r="Q37" i="49"/>
  <c r="H43" i="49"/>
  <c r="P43" i="49"/>
  <c r="Q25" i="49"/>
  <c r="K54" i="49"/>
  <c r="O30" i="49"/>
  <c r="J8" i="49"/>
  <c r="O18" i="49"/>
  <c r="AK46" i="49"/>
  <c r="C18" i="49"/>
  <c r="I72" i="49"/>
  <c r="P18" i="49"/>
  <c r="Q56" i="49"/>
  <c r="Q63" i="49"/>
  <c r="AK15" i="49"/>
  <c r="P88" i="49"/>
  <c r="O58" i="49"/>
  <c r="P58" i="49"/>
  <c r="J21" i="49"/>
  <c r="R31" i="49"/>
  <c r="AK21" i="49"/>
  <c r="I94" i="49"/>
  <c r="K68" i="49"/>
  <c r="R107" i="49"/>
  <c r="Q82" i="49"/>
  <c r="O106" i="49"/>
  <c r="P106" i="49"/>
  <c r="AK58" i="49"/>
  <c r="H37" i="49"/>
  <c r="P134" i="49"/>
  <c r="H64" i="49"/>
  <c r="P68" i="49"/>
  <c r="R58" i="49"/>
  <c r="I107" i="49"/>
  <c r="I64" i="49"/>
  <c r="O82" i="49"/>
  <c r="R68" i="49"/>
  <c r="Q113" i="49"/>
  <c r="Q107" i="49"/>
  <c r="J11" i="49"/>
  <c r="J14" i="49"/>
  <c r="C34" i="49"/>
  <c r="I100" i="49"/>
  <c r="C101" i="49"/>
  <c r="H115" i="49"/>
  <c r="H58" i="49"/>
  <c r="P107" i="49"/>
  <c r="K64" i="49"/>
  <c r="O118" i="49"/>
  <c r="P74" i="49"/>
  <c r="X68" i="49"/>
  <c r="I113" i="49"/>
  <c r="O16" i="49"/>
  <c r="I128" i="49"/>
  <c r="C74" i="49"/>
  <c r="K134" i="49"/>
  <c r="H31" i="49"/>
  <c r="R52" i="49"/>
  <c r="K107" i="49"/>
  <c r="I68" i="49"/>
  <c r="P52" i="49"/>
  <c r="O107" i="49"/>
  <c r="J68" i="49"/>
  <c r="Q118" i="49"/>
  <c r="O68" i="49"/>
  <c r="X113" i="49"/>
  <c r="J94" i="49"/>
  <c r="Q36" i="49"/>
  <c r="Q65" i="49"/>
  <c r="R14" i="49"/>
  <c r="I58" i="49"/>
  <c r="R128" i="49"/>
  <c r="Q21" i="49"/>
  <c r="O37" i="49"/>
  <c r="H134" i="49"/>
  <c r="Q128" i="49"/>
  <c r="Q16" i="49"/>
  <c r="Q88" i="49"/>
  <c r="I74" i="49"/>
  <c r="R106" i="49"/>
  <c r="H52" i="49"/>
  <c r="R16" i="49"/>
  <c r="C128" i="49"/>
  <c r="H128" i="49"/>
  <c r="J91" i="49"/>
  <c r="I52" i="49"/>
  <c r="K36" i="49"/>
  <c r="C22" i="49"/>
  <c r="I125" i="49"/>
  <c r="K91" i="49"/>
  <c r="H85" i="49"/>
  <c r="X105" i="49"/>
  <c r="P80" i="49"/>
  <c r="X72" i="49"/>
  <c r="P136" i="49"/>
  <c r="X36" i="49"/>
  <c r="O105" i="49"/>
  <c r="R22" i="49"/>
  <c r="H105" i="49"/>
  <c r="X125" i="49"/>
  <c r="Q120" i="49"/>
  <c r="C80" i="49"/>
  <c r="X22" i="49"/>
  <c r="J36" i="49"/>
  <c r="Q31" i="49"/>
  <c r="X85" i="49"/>
  <c r="P72" i="49"/>
  <c r="K125" i="49"/>
  <c r="K96" i="49"/>
  <c r="X80" i="49"/>
  <c r="P96" i="49"/>
  <c r="J72" i="49"/>
  <c r="O63" i="49"/>
  <c r="K85" i="49"/>
  <c r="R105" i="49"/>
  <c r="I7" i="49"/>
  <c r="H55" i="49"/>
  <c r="I105" i="49"/>
  <c r="I120" i="49"/>
  <c r="C120" i="49"/>
  <c r="I80" i="49"/>
  <c r="I85" i="49"/>
  <c r="H91" i="49"/>
  <c r="I31" i="49"/>
  <c r="O31" i="49"/>
  <c r="AK36" i="49"/>
  <c r="J80" i="49"/>
  <c r="R120" i="49"/>
  <c r="R67" i="49"/>
  <c r="AK7" i="49"/>
  <c r="R80" i="49"/>
  <c r="J125" i="49"/>
  <c r="I91" i="49"/>
  <c r="O72" i="49"/>
  <c r="P7" i="49"/>
  <c r="I63" i="49"/>
  <c r="Q72" i="49"/>
  <c r="O52" i="49"/>
  <c r="P67" i="49"/>
  <c r="P22" i="49"/>
  <c r="K120" i="49"/>
  <c r="O12" i="49"/>
  <c r="C31" i="49"/>
  <c r="J22" i="49"/>
  <c r="I36" i="49"/>
  <c r="K80" i="49"/>
  <c r="AK52" i="49"/>
  <c r="X120" i="49"/>
  <c r="Q67" i="49"/>
  <c r="X7" i="49"/>
  <c r="J52" i="49"/>
  <c r="P125" i="49"/>
  <c r="H7" i="49"/>
  <c r="R72" i="49"/>
  <c r="H72" i="49"/>
  <c r="Q52" i="49"/>
  <c r="R96" i="49"/>
  <c r="K63" i="49"/>
  <c r="H96" i="49"/>
  <c r="X63" i="49"/>
  <c r="AK63" i="49"/>
  <c r="J85" i="49"/>
  <c r="K67" i="49"/>
  <c r="Q7" i="49"/>
  <c r="P91" i="49"/>
  <c r="R91" i="49"/>
  <c r="X12" i="49"/>
  <c r="K31" i="49"/>
  <c r="O22" i="49"/>
  <c r="J31" i="49"/>
  <c r="Q22" i="49"/>
  <c r="C36" i="49"/>
  <c r="C105" i="49"/>
  <c r="C52" i="49"/>
  <c r="Q80" i="49"/>
  <c r="O120" i="49"/>
  <c r="O125" i="49"/>
  <c r="X52" i="49"/>
  <c r="C91" i="49"/>
  <c r="Q96" i="49"/>
  <c r="C7" i="49"/>
  <c r="R63" i="49"/>
  <c r="C72" i="49"/>
  <c r="P36" i="49"/>
  <c r="O85" i="49"/>
  <c r="H80" i="49"/>
  <c r="P85" i="49"/>
  <c r="P105" i="49"/>
  <c r="P49" i="49"/>
  <c r="I54" i="49"/>
  <c r="K22" i="49"/>
  <c r="K105" i="49"/>
  <c r="H125" i="49"/>
  <c r="I96" i="49"/>
  <c r="O26" i="49"/>
  <c r="I26" i="49"/>
  <c r="Q49" i="49"/>
  <c r="Q137" i="49"/>
  <c r="C30" i="49"/>
  <c r="J30" i="49"/>
  <c r="AK30" i="49"/>
  <c r="R30" i="49"/>
  <c r="C55" i="49"/>
  <c r="P16" i="49"/>
  <c r="I30" i="49"/>
  <c r="O27" i="49"/>
  <c r="X27" i="49"/>
  <c r="O100" i="49"/>
  <c r="J137" i="49"/>
  <c r="C86" i="49"/>
  <c r="H137" i="49"/>
  <c r="K34" i="49"/>
  <c r="Q10" i="49"/>
  <c r="O15" i="49"/>
  <c r="J65" i="49"/>
  <c r="J63" i="49"/>
  <c r="Q132" i="49"/>
  <c r="I12" i="49"/>
  <c r="P112" i="49"/>
  <c r="P50" i="49"/>
  <c r="C12" i="49"/>
  <c r="C26" i="49"/>
  <c r="Q18" i="49"/>
  <c r="X18" i="49"/>
  <c r="P63" i="49"/>
  <c r="R36" i="49"/>
  <c r="H26" i="49"/>
  <c r="O65" i="49"/>
  <c r="P84" i="49"/>
  <c r="K100" i="49"/>
  <c r="I97" i="49"/>
  <c r="J143" i="49"/>
  <c r="I143" i="49"/>
  <c r="K137" i="49"/>
  <c r="K128" i="49"/>
  <c r="K37" i="49"/>
  <c r="J50" i="49"/>
  <c r="AK12" i="49"/>
  <c r="AK62" i="49"/>
  <c r="H65" i="49"/>
  <c r="AK54" i="49"/>
  <c r="R37" i="49"/>
  <c r="R7" i="49"/>
  <c r="P12" i="49"/>
  <c r="P51" i="49"/>
  <c r="K7" i="49"/>
  <c r="O60" i="49"/>
  <c r="C54" i="49"/>
  <c r="K51" i="49"/>
  <c r="AK32" i="49"/>
  <c r="O74" i="49"/>
  <c r="C67" i="49"/>
  <c r="I73" i="49"/>
  <c r="R86" i="49"/>
  <c r="X91" i="49"/>
  <c r="I104" i="49"/>
  <c r="H68" i="49"/>
  <c r="C65" i="49"/>
  <c r="R50" i="49"/>
  <c r="Q86" i="49"/>
  <c r="O86" i="49"/>
  <c r="O112" i="49"/>
  <c r="AK9" i="49"/>
  <c r="P37" i="49"/>
  <c r="H12" i="49"/>
  <c r="C132" i="49"/>
  <c r="X92" i="49"/>
  <c r="O92" i="49"/>
  <c r="I67" i="49"/>
  <c r="R9" i="49"/>
  <c r="J67" i="49"/>
  <c r="I60" i="49"/>
  <c r="H67" i="49"/>
  <c r="P60" i="49"/>
  <c r="I56" i="49"/>
  <c r="X67" i="49"/>
  <c r="I18" i="49"/>
  <c r="O54" i="49"/>
  <c r="J12" i="49"/>
  <c r="AJ47" i="49"/>
  <c r="AJ70" i="49"/>
  <c r="AJ66" i="49"/>
  <c r="AJ8" i="49"/>
  <c r="AJ42" i="49"/>
  <c r="AJ133" i="49"/>
  <c r="AJ152" i="49"/>
  <c r="AJ125" i="49"/>
  <c r="AJ120" i="49"/>
  <c r="AJ33" i="49"/>
  <c r="AJ113" i="49"/>
  <c r="AJ50" i="49"/>
  <c r="AJ19" i="49"/>
  <c r="AJ60" i="49"/>
  <c r="AJ15" i="49"/>
  <c r="AJ147" i="49"/>
  <c r="AJ134" i="49"/>
  <c r="AJ145" i="49"/>
  <c r="AJ138" i="49"/>
  <c r="AJ51" i="49"/>
  <c r="AJ77" i="49"/>
  <c r="AJ93" i="49"/>
  <c r="AJ111" i="49"/>
  <c r="AJ141" i="49"/>
  <c r="AJ54" i="49"/>
  <c r="AJ36" i="49"/>
  <c r="AJ18" i="49"/>
  <c r="AJ112" i="49"/>
  <c r="AJ49" i="49"/>
  <c r="AJ31" i="49"/>
  <c r="AJ71" i="49"/>
  <c r="AJ95" i="49"/>
  <c r="AJ131" i="49"/>
  <c r="AJ44" i="49"/>
  <c r="AJ72" i="49"/>
  <c r="AJ114" i="49"/>
  <c r="AJ121" i="49"/>
  <c r="AJ153" i="49"/>
  <c r="AJ78" i="49"/>
  <c r="AJ132" i="49"/>
  <c r="AJ41" i="49"/>
  <c r="AJ85" i="49"/>
  <c r="AJ102" i="49"/>
  <c r="AJ55" i="49"/>
  <c r="AJ65" i="49"/>
  <c r="AJ56" i="49"/>
  <c r="AJ106" i="49"/>
  <c r="AJ148" i="49"/>
  <c r="AJ123" i="49"/>
  <c r="AJ140" i="49"/>
  <c r="AJ144" i="49"/>
  <c r="AJ53" i="49"/>
  <c r="AJ35" i="49"/>
  <c r="AJ17" i="49"/>
  <c r="AJ73" i="49"/>
  <c r="AJ91" i="49"/>
  <c r="AJ109" i="49"/>
  <c r="AJ139" i="49"/>
  <c r="AJ10" i="49"/>
  <c r="AJ146" i="49"/>
  <c r="AJ94" i="49"/>
  <c r="AJ136" i="49"/>
  <c r="AJ13" i="49"/>
  <c r="AJ90" i="49"/>
  <c r="AJ97" i="49"/>
  <c r="AJ100" i="49"/>
  <c r="AJ61" i="49"/>
  <c r="AJ25" i="49"/>
  <c r="AJ79" i="49"/>
  <c r="AJ119" i="49"/>
  <c r="AJ137" i="49"/>
  <c r="AJ6" i="49"/>
  <c r="AJ151" i="49"/>
  <c r="AJ150" i="49"/>
  <c r="AJ20" i="49"/>
  <c r="AJ39" i="49"/>
  <c r="AJ69" i="49"/>
  <c r="AJ26" i="49"/>
  <c r="AJ115" i="49"/>
  <c r="AJ59" i="49"/>
  <c r="AJ67" i="49"/>
  <c r="AJ124" i="49"/>
  <c r="AJ37" i="49"/>
  <c r="AJ89" i="49"/>
  <c r="AJ14" i="49"/>
  <c r="AJ157" i="49"/>
  <c r="AJ88" i="49"/>
  <c r="AJ129" i="49"/>
  <c r="AJ62" i="49"/>
  <c r="AJ63" i="49"/>
  <c r="AJ45" i="49"/>
  <c r="AJ27" i="49"/>
  <c r="AJ9" i="49"/>
  <c r="AJ83" i="49"/>
  <c r="AJ99" i="49"/>
  <c r="AJ117" i="49"/>
  <c r="AJ154" i="49"/>
  <c r="AJ38" i="49"/>
  <c r="AJ64" i="49"/>
  <c r="AJ48" i="49"/>
  <c r="AJ30" i="49"/>
  <c r="AJ12" i="49"/>
  <c r="AJ130" i="49"/>
  <c r="AJ143" i="49"/>
  <c r="AJ108" i="49"/>
  <c r="AJ75" i="49"/>
  <c r="AJ29" i="49"/>
  <c r="AJ11" i="49"/>
  <c r="AJ81" i="49"/>
  <c r="AJ118" i="49"/>
  <c r="AJ142" i="49"/>
  <c r="AJ43" i="49"/>
  <c r="AJ7" i="49"/>
  <c r="AJ101" i="49"/>
  <c r="AJ32" i="49"/>
  <c r="AJ80" i="49"/>
  <c r="AJ96" i="49"/>
  <c r="AJ126" i="49"/>
  <c r="AJ57" i="49"/>
  <c r="AJ21" i="49"/>
  <c r="AJ87" i="49"/>
  <c r="AJ104" i="49"/>
  <c r="AJ24" i="49"/>
  <c r="AJ156" i="49"/>
  <c r="AJ23" i="49"/>
  <c r="AJ127" i="49"/>
  <c r="AJ34" i="49"/>
  <c r="AJ110" i="49"/>
  <c r="AJ105" i="49"/>
  <c r="AJ107" i="49"/>
  <c r="AJ84" i="49"/>
  <c r="AJ122" i="49" l="1"/>
  <c r="AJ28" i="49"/>
  <c r="Q53" i="49"/>
  <c r="Q59" i="49"/>
  <c r="X136" i="49"/>
  <c r="Q41" i="49"/>
  <c r="H136" i="49"/>
  <c r="X111" i="49"/>
  <c r="O11" i="49"/>
  <c r="P11" i="49"/>
  <c r="R11" i="49"/>
  <c r="P35" i="49"/>
  <c r="K75" i="49"/>
  <c r="K29" i="49"/>
  <c r="X53" i="49"/>
  <c r="AJ46" i="49"/>
  <c r="AJ128" i="49"/>
  <c r="AJ22" i="49"/>
  <c r="P59" i="49"/>
  <c r="I99" i="49"/>
  <c r="I41" i="49"/>
  <c r="K104" i="49"/>
  <c r="Q117" i="49"/>
  <c r="O41" i="49"/>
  <c r="X41" i="49"/>
  <c r="R142" i="49"/>
  <c r="Q23" i="49"/>
  <c r="H104" i="49"/>
  <c r="K23" i="49"/>
  <c r="P69" i="49"/>
  <c r="Q77" i="49"/>
  <c r="AJ116" i="49"/>
  <c r="H53" i="49"/>
  <c r="AJ68" i="49"/>
  <c r="AJ92" i="49"/>
  <c r="AJ40" i="49"/>
  <c r="AJ76" i="49"/>
  <c r="AJ86" i="49"/>
  <c r="AJ74" i="49"/>
  <c r="AJ16" i="49"/>
  <c r="AJ135" i="49"/>
  <c r="H99" i="49"/>
  <c r="J59" i="49"/>
  <c r="H41" i="49"/>
  <c r="K111" i="49"/>
  <c r="K136" i="49"/>
  <c r="J41" i="49"/>
  <c r="X142" i="49"/>
  <c r="P41" i="49"/>
  <c r="R136" i="49"/>
  <c r="K99" i="49"/>
  <c r="AK11" i="49"/>
  <c r="Q11" i="49"/>
  <c r="P53" i="49"/>
  <c r="P75" i="49"/>
  <c r="R75" i="49"/>
  <c r="AJ52" i="49"/>
  <c r="AJ98" i="49"/>
  <c r="AJ103" i="49"/>
  <c r="Q99" i="49"/>
  <c r="R111" i="49"/>
  <c r="P99" i="49"/>
  <c r="J104" i="49"/>
  <c r="Q136" i="49"/>
  <c r="H111" i="49"/>
  <c r="I111" i="49"/>
  <c r="AK41" i="49"/>
  <c r="O142" i="49"/>
  <c r="C99" i="49"/>
  <c r="X11" i="49"/>
  <c r="C75" i="49"/>
  <c r="Q123" i="49"/>
  <c r="R99" i="49"/>
  <c r="O59" i="49"/>
  <c r="I75" i="49"/>
  <c r="AJ82" i="49"/>
  <c r="AJ58" i="49"/>
  <c r="O104" i="49"/>
  <c r="C41" i="49"/>
  <c r="O111" i="49"/>
  <c r="Q35" i="49"/>
  <c r="I59" i="49"/>
  <c r="C142" i="49"/>
  <c r="P111" i="49"/>
  <c r="O136" i="49"/>
  <c r="X99" i="49"/>
  <c r="O99" i="49"/>
  <c r="K11" i="49"/>
  <c r="AK83" i="49"/>
  <c r="Q129" i="49"/>
  <c r="O83" i="49"/>
  <c r="K47" i="49"/>
  <c r="C104" i="49"/>
  <c r="J75" i="49"/>
  <c r="R83" i="49"/>
  <c r="R77" i="49"/>
  <c r="O87" i="49"/>
  <c r="R69" i="49"/>
  <c r="C87" i="49"/>
  <c r="K35" i="49"/>
  <c r="X29" i="49"/>
  <c r="I29" i="49"/>
  <c r="C29" i="49"/>
  <c r="O47" i="49"/>
  <c r="P129" i="49"/>
  <c r="P77" i="49"/>
  <c r="R35" i="49"/>
  <c r="P83" i="49"/>
  <c r="O123" i="49"/>
  <c r="X59" i="49"/>
  <c r="R47" i="49"/>
  <c r="O129" i="49"/>
  <c r="Q87" i="49"/>
  <c r="O23" i="49"/>
  <c r="C53" i="49"/>
  <c r="O75" i="49"/>
  <c r="AK47" i="49"/>
  <c r="J29" i="49"/>
  <c r="J53" i="49"/>
  <c r="C47" i="49"/>
  <c r="R23" i="49"/>
  <c r="R123" i="49"/>
  <c r="Q69" i="49"/>
  <c r="K41" i="49"/>
  <c r="J151" i="49"/>
  <c r="R151" i="49"/>
  <c r="I53" i="49"/>
  <c r="Q29" i="49"/>
  <c r="X47" i="49"/>
  <c r="I35" i="49"/>
  <c r="H75" i="49"/>
  <c r="C35" i="49"/>
  <c r="Q75" i="49"/>
  <c r="I83" i="49"/>
  <c r="O53" i="49"/>
  <c r="O35" i="49"/>
  <c r="AK75" i="49"/>
  <c r="C23" i="49"/>
  <c r="R117" i="49"/>
  <c r="C11" i="49"/>
  <c r="P47" i="49"/>
  <c r="K83" i="49"/>
  <c r="K151" i="49"/>
  <c r="Q151" i="49"/>
  <c r="I136" i="49"/>
  <c r="C111" i="49"/>
  <c r="O117" i="49"/>
  <c r="AK53" i="49"/>
  <c r="H47" i="49"/>
  <c r="K53" i="49"/>
  <c r="P23" i="49"/>
  <c r="O29" i="49"/>
  <c r="X83" i="49"/>
  <c r="AK35" i="49"/>
  <c r="I47" i="49"/>
  <c r="AK29" i="49"/>
  <c r="J35" i="49"/>
  <c r="H23" i="49"/>
  <c r="H83" i="49"/>
  <c r="J136" i="49"/>
  <c r="O143" i="49"/>
  <c r="Q47" i="49"/>
  <c r="X35" i="49"/>
  <c r="AK23" i="49"/>
  <c r="X23" i="49"/>
  <c r="I23" i="49"/>
  <c r="AK64" i="49"/>
  <c r="AG64" i="56"/>
  <c r="AF64" i="56"/>
  <c r="X58" i="49"/>
  <c r="AF58" i="56"/>
  <c r="AG58" i="56"/>
  <c r="K52" i="49"/>
  <c r="AF52" i="56"/>
  <c r="AG52" i="56"/>
  <c r="R46" i="49"/>
  <c r="AG46" i="56"/>
  <c r="AF46" i="56"/>
  <c r="AK40" i="49"/>
  <c r="AF40" i="56"/>
  <c r="AG40" i="56"/>
  <c r="Q34" i="49"/>
  <c r="AG34" i="56"/>
  <c r="AF34" i="56"/>
  <c r="AK28" i="49"/>
  <c r="AG28" i="56"/>
  <c r="AF28" i="56"/>
  <c r="H22" i="49"/>
  <c r="AF22" i="56"/>
  <c r="AG22" i="56"/>
  <c r="AK16" i="49"/>
  <c r="AF16" i="56"/>
  <c r="AG16" i="56"/>
  <c r="O10" i="49"/>
  <c r="AG10" i="56"/>
  <c r="AF10" i="56"/>
  <c r="Q70" i="49"/>
  <c r="AG70" i="56"/>
  <c r="AF70" i="56"/>
  <c r="X78" i="49"/>
  <c r="AG78" i="56"/>
  <c r="AF78" i="56"/>
  <c r="C84" i="49"/>
  <c r="AG84" i="56"/>
  <c r="AF84" i="56"/>
  <c r="K88" i="49"/>
  <c r="AG88" i="56"/>
  <c r="AF88" i="56"/>
  <c r="K94" i="49"/>
  <c r="AF94" i="56"/>
  <c r="AG94" i="56"/>
  <c r="H100" i="49"/>
  <c r="AG100" i="56"/>
  <c r="AF100" i="56"/>
  <c r="Q105" i="49"/>
  <c r="AG105" i="56"/>
  <c r="AF105" i="56"/>
  <c r="H112" i="49"/>
  <c r="AG112" i="56"/>
  <c r="AF112" i="56"/>
  <c r="R118" i="49"/>
  <c r="AF118" i="56"/>
  <c r="AG118" i="56"/>
  <c r="AG124" i="56"/>
  <c r="AF124" i="56"/>
  <c r="AG130" i="56"/>
  <c r="AF130" i="56"/>
  <c r="C137" i="49"/>
  <c r="AG137" i="56"/>
  <c r="AF137" i="56"/>
  <c r="H142" i="49"/>
  <c r="AG142" i="56"/>
  <c r="AF142" i="56"/>
  <c r="I150" i="49"/>
  <c r="AF150" i="56"/>
  <c r="AG150" i="56"/>
  <c r="J105" i="49"/>
  <c r="O150" i="49"/>
  <c r="I34" i="49"/>
  <c r="H46" i="49"/>
  <c r="Q64" i="49"/>
  <c r="C63" i="49"/>
  <c r="AF63" i="56"/>
  <c r="AG63" i="56"/>
  <c r="AK57" i="49"/>
  <c r="AG57" i="56"/>
  <c r="AF57" i="56"/>
  <c r="I51" i="49"/>
  <c r="AF51" i="56"/>
  <c r="AG51" i="56"/>
  <c r="AK45" i="49"/>
  <c r="AF45" i="56"/>
  <c r="AG45" i="56"/>
  <c r="Q39" i="49"/>
  <c r="AG39" i="56"/>
  <c r="AF39" i="56"/>
  <c r="J33" i="49"/>
  <c r="AG33" i="56"/>
  <c r="AF33" i="56"/>
  <c r="AF27" i="56"/>
  <c r="AG27" i="56"/>
  <c r="O21" i="49"/>
  <c r="AG21" i="56"/>
  <c r="AF21" i="56"/>
  <c r="AF15" i="56"/>
  <c r="AG15" i="56"/>
  <c r="K9" i="49"/>
  <c r="AG9" i="56"/>
  <c r="AF9" i="56"/>
  <c r="X65" i="49"/>
  <c r="AG65" i="56"/>
  <c r="AF65" i="56"/>
  <c r="X71" i="49"/>
  <c r="AG71" i="56"/>
  <c r="AF71" i="56"/>
  <c r="Q79" i="49"/>
  <c r="AF79" i="56"/>
  <c r="AG79" i="56"/>
  <c r="AF89" i="56"/>
  <c r="AG89" i="56"/>
  <c r="AG95" i="56"/>
  <c r="AF95" i="56"/>
  <c r="AF101" i="56"/>
  <c r="AG101" i="56"/>
  <c r="AF106" i="56"/>
  <c r="AG106" i="56"/>
  <c r="O113" i="49"/>
  <c r="AG113" i="56"/>
  <c r="AF113" i="56"/>
  <c r="X119" i="49"/>
  <c r="AG119" i="56"/>
  <c r="AF119" i="56"/>
  <c r="AG125" i="56"/>
  <c r="AF125" i="56"/>
  <c r="AF131" i="56"/>
  <c r="AG131" i="56"/>
  <c r="Q143" i="49"/>
  <c r="AG143" i="56"/>
  <c r="AF143" i="56"/>
  <c r="O151" i="49"/>
  <c r="AF151" i="56"/>
  <c r="AG151" i="56"/>
  <c r="K112" i="49"/>
  <c r="C58" i="49"/>
  <c r="K58" i="49"/>
  <c r="Q28" i="49"/>
  <c r="I46" i="49"/>
  <c r="P62" i="49"/>
  <c r="AG62" i="56"/>
  <c r="AF62" i="56"/>
  <c r="H56" i="49"/>
  <c r="AF56" i="56"/>
  <c r="AG56" i="56"/>
  <c r="AK50" i="49"/>
  <c r="AG50" i="56"/>
  <c r="AF50" i="56"/>
  <c r="AG44" i="56"/>
  <c r="AF44" i="56"/>
  <c r="AG38" i="56"/>
  <c r="AF38" i="56"/>
  <c r="AG32" i="56"/>
  <c r="AF32" i="56"/>
  <c r="P26" i="49"/>
  <c r="AG26" i="56"/>
  <c r="AF26" i="56"/>
  <c r="AK20" i="49"/>
  <c r="AG20" i="56"/>
  <c r="AF20" i="56"/>
  <c r="I14" i="49"/>
  <c r="AF14" i="56"/>
  <c r="AG14" i="56"/>
  <c r="O8" i="49"/>
  <c r="AG8" i="56"/>
  <c r="AF8" i="56"/>
  <c r="AG66" i="56"/>
  <c r="AF66" i="56"/>
  <c r="AG72" i="56"/>
  <c r="AF72" i="56"/>
  <c r="AG80" i="56"/>
  <c r="AF80" i="56"/>
  <c r="AF90" i="56"/>
  <c r="AG90" i="56"/>
  <c r="AF96" i="56"/>
  <c r="AG96" i="56"/>
  <c r="AG102" i="56"/>
  <c r="AF102" i="56"/>
  <c r="O108" i="49"/>
  <c r="AG108" i="56"/>
  <c r="AF108" i="56"/>
  <c r="O114" i="49"/>
  <c r="AF114" i="56"/>
  <c r="AG114" i="56"/>
  <c r="P120" i="49"/>
  <c r="AF120" i="56"/>
  <c r="AG120" i="56"/>
  <c r="P126" i="49"/>
  <c r="AG126" i="56"/>
  <c r="AF126" i="56"/>
  <c r="H132" i="49"/>
  <c r="AF132" i="56"/>
  <c r="AG132" i="56"/>
  <c r="AG138" i="56"/>
  <c r="AF138" i="56"/>
  <c r="AG144" i="56"/>
  <c r="AF144" i="56"/>
  <c r="O28" i="49"/>
  <c r="X34" i="49"/>
  <c r="O46" i="49"/>
  <c r="K28" i="49"/>
  <c r="P46" i="49"/>
  <c r="P100" i="49"/>
  <c r="J46" i="49"/>
  <c r="I28" i="49"/>
  <c r="AG61" i="56"/>
  <c r="AF61" i="56"/>
  <c r="AF55" i="56"/>
  <c r="AG55" i="56"/>
  <c r="AF49" i="56"/>
  <c r="AG49" i="56"/>
  <c r="AG43" i="56"/>
  <c r="AF43" i="56"/>
  <c r="AF37" i="56"/>
  <c r="AG37" i="56"/>
  <c r="AG31" i="56"/>
  <c r="AF31" i="56"/>
  <c r="AF25" i="56"/>
  <c r="AG25" i="56"/>
  <c r="AG19" i="56"/>
  <c r="AF19" i="56"/>
  <c r="AG13" i="56"/>
  <c r="AF13" i="56"/>
  <c r="AF7" i="56"/>
  <c r="AG7" i="56"/>
  <c r="AF67" i="56"/>
  <c r="AG67" i="56"/>
  <c r="AG73" i="56"/>
  <c r="AF73" i="56"/>
  <c r="AG81" i="56"/>
  <c r="AF81" i="56"/>
  <c r="AG91" i="56"/>
  <c r="AF91" i="56"/>
  <c r="AG97" i="56"/>
  <c r="AF97" i="56"/>
  <c r="AG107" i="56"/>
  <c r="AF107" i="56"/>
  <c r="I115" i="49"/>
  <c r="AG115" i="56"/>
  <c r="AF115" i="56"/>
  <c r="AG121" i="56"/>
  <c r="AF121" i="56"/>
  <c r="AG127" i="56"/>
  <c r="AF127" i="56"/>
  <c r="AG133" i="56"/>
  <c r="AF133" i="56"/>
  <c r="AG139" i="56"/>
  <c r="AF139" i="56"/>
  <c r="AG145" i="56"/>
  <c r="AF145" i="56"/>
  <c r="C134" i="49"/>
  <c r="AG134" i="56"/>
  <c r="AF134" i="56"/>
  <c r="Q58" i="49"/>
  <c r="X100" i="49"/>
  <c r="C46" i="49"/>
  <c r="X46" i="49"/>
  <c r="R100" i="49"/>
  <c r="K46" i="49"/>
  <c r="AF76" i="56"/>
  <c r="AG76" i="56"/>
  <c r="AG60" i="56"/>
  <c r="AF60" i="56"/>
  <c r="AF54" i="56"/>
  <c r="AG54" i="56"/>
  <c r="AK48" i="49"/>
  <c r="AG48" i="56"/>
  <c r="AF48" i="56"/>
  <c r="C42" i="49"/>
  <c r="AF42" i="56"/>
  <c r="AG42" i="56"/>
  <c r="H36" i="49"/>
  <c r="AG36" i="56"/>
  <c r="AF36" i="56"/>
  <c r="X30" i="49"/>
  <c r="AF30" i="56"/>
  <c r="AG30" i="56"/>
  <c r="AF24" i="56"/>
  <c r="AG24" i="56"/>
  <c r="AF18" i="56"/>
  <c r="AG18" i="56"/>
  <c r="AG12" i="56"/>
  <c r="AF12" i="56"/>
  <c r="AG68" i="56"/>
  <c r="AF68" i="56"/>
  <c r="AG74" i="56"/>
  <c r="AF74" i="56"/>
  <c r="AF82" i="56"/>
  <c r="AG82" i="56"/>
  <c r="AG86" i="56"/>
  <c r="AF86" i="56"/>
  <c r="AG92" i="56"/>
  <c r="AF92" i="56"/>
  <c r="AG98" i="56"/>
  <c r="AF98" i="56"/>
  <c r="AG103" i="56"/>
  <c r="AF103" i="56"/>
  <c r="Q110" i="49"/>
  <c r="AG110" i="56"/>
  <c r="AF110" i="56"/>
  <c r="AG116" i="56"/>
  <c r="AF116" i="56"/>
  <c r="AF122" i="56"/>
  <c r="AG122" i="56"/>
  <c r="AF128" i="56"/>
  <c r="AG128" i="56"/>
  <c r="AG135" i="56"/>
  <c r="AF135" i="56"/>
  <c r="AF140" i="56"/>
  <c r="AG140" i="56"/>
  <c r="AG146" i="56"/>
  <c r="AF146" i="56"/>
  <c r="AG148" i="56"/>
  <c r="AF148" i="56"/>
  <c r="R112" i="49"/>
  <c r="C112" i="49"/>
  <c r="O34" i="49"/>
  <c r="H34" i="49"/>
  <c r="P28" i="49"/>
  <c r="P34" i="49"/>
  <c r="R34" i="49"/>
  <c r="Q46" i="49"/>
  <c r="X137" i="49"/>
  <c r="AG75" i="56"/>
  <c r="AF75" i="56"/>
  <c r="R59" i="49"/>
  <c r="AG59" i="56"/>
  <c r="AF59" i="56"/>
  <c r="AF53" i="56"/>
  <c r="AG53" i="56"/>
  <c r="AG47" i="56"/>
  <c r="AF47" i="56"/>
  <c r="AG41" i="56"/>
  <c r="AF41" i="56"/>
  <c r="AG35" i="56"/>
  <c r="AF35" i="56"/>
  <c r="P29" i="49"/>
  <c r="AF29" i="56"/>
  <c r="AG29" i="56"/>
  <c r="AG23" i="56"/>
  <c r="AF23" i="56"/>
  <c r="AG17" i="56"/>
  <c r="AF17" i="56"/>
  <c r="I11" i="49"/>
  <c r="AG11" i="56"/>
  <c r="AF11" i="56"/>
  <c r="AF69" i="56"/>
  <c r="AG69" i="56"/>
  <c r="AG77" i="56"/>
  <c r="AF77" i="56"/>
  <c r="C83" i="49"/>
  <c r="AG83" i="56"/>
  <c r="AF83" i="56"/>
  <c r="K87" i="49"/>
  <c r="AF87" i="56"/>
  <c r="AG87" i="56"/>
  <c r="R93" i="49"/>
  <c r="AG93" i="56"/>
  <c r="AF93" i="56"/>
  <c r="AG99" i="56"/>
  <c r="AF99" i="56"/>
  <c r="Q104" i="49"/>
  <c r="AG104" i="56"/>
  <c r="AF104" i="56"/>
  <c r="AG111" i="56"/>
  <c r="AF111" i="56"/>
  <c r="AF117" i="56"/>
  <c r="AG117" i="56"/>
  <c r="AF123" i="56"/>
  <c r="AG123" i="56"/>
  <c r="AG129" i="56"/>
  <c r="AF129" i="56"/>
  <c r="AF136" i="56"/>
  <c r="AG136" i="56"/>
  <c r="AG141" i="56"/>
  <c r="AF141" i="56"/>
  <c r="AG147" i="56"/>
  <c r="AF147" i="56"/>
  <c r="AG149" i="56"/>
  <c r="AF149" i="56"/>
  <c r="K56" i="49"/>
  <c r="Q142" i="49"/>
  <c r="H39" i="49"/>
  <c r="X88" i="49"/>
  <c r="H51" i="49"/>
  <c r="P33" i="49"/>
  <c r="AK39" i="49"/>
  <c r="C150" i="49"/>
  <c r="X33" i="49"/>
  <c r="R28" i="49"/>
  <c r="X94" i="49"/>
  <c r="X28" i="49"/>
  <c r="H28" i="49"/>
  <c r="R88" i="49"/>
  <c r="H94" i="49"/>
  <c r="P150" i="49"/>
  <c r="X150" i="49"/>
  <c r="I137" i="49"/>
  <c r="R33" i="49"/>
  <c r="P118" i="49"/>
  <c r="R137" i="49"/>
  <c r="H63" i="49"/>
  <c r="K142" i="49"/>
  <c r="R39" i="49"/>
  <c r="Q112" i="49"/>
  <c r="R70" i="49"/>
  <c r="O94" i="49"/>
  <c r="P94" i="49"/>
  <c r="C28" i="49"/>
  <c r="Q94" i="49"/>
  <c r="C100" i="49"/>
  <c r="AK22" i="49"/>
  <c r="R150" i="49"/>
  <c r="I112" i="49"/>
  <c r="P137" i="49"/>
  <c r="X112" i="49"/>
  <c r="C70" i="49"/>
  <c r="O39" i="49"/>
  <c r="I39" i="49"/>
  <c r="C51" i="49"/>
  <c r="O51" i="49"/>
  <c r="X51" i="49"/>
  <c r="O70" i="49"/>
  <c r="Q100" i="49"/>
  <c r="H88" i="49"/>
  <c r="J28" i="49"/>
  <c r="J88" i="49"/>
  <c r="O137" i="49"/>
  <c r="AK51" i="49"/>
  <c r="AK10" i="49"/>
  <c r="P39" i="49"/>
  <c r="X39" i="49"/>
  <c r="I142" i="49"/>
  <c r="Q51" i="49"/>
  <c r="C39" i="49"/>
  <c r="H150" i="49"/>
  <c r="R51" i="49"/>
  <c r="P70" i="49"/>
  <c r="R94" i="49"/>
  <c r="C88" i="49"/>
  <c r="P10" i="49"/>
  <c r="R10" i="49"/>
  <c r="Q33" i="49"/>
  <c r="I88" i="49"/>
  <c r="K39" i="49"/>
  <c r="H33" i="49"/>
  <c r="I33" i="49"/>
  <c r="AK33" i="49"/>
  <c r="K33" i="49"/>
  <c r="C33" i="49"/>
  <c r="O88" i="49"/>
  <c r="O84" i="49"/>
  <c r="I22" i="49"/>
  <c r="Q150" i="49"/>
  <c r="J150" i="49"/>
  <c r="P142" i="49"/>
  <c r="K150" i="49"/>
  <c r="X42" i="49"/>
  <c r="Q30" i="49"/>
  <c r="X79" i="49"/>
  <c r="O9" i="49"/>
  <c r="J9" i="49"/>
  <c r="P65" i="49"/>
  <c r="C79" i="49"/>
  <c r="R84" i="49"/>
  <c r="P104" i="49"/>
  <c r="C64" i="49"/>
  <c r="O64" i="49"/>
  <c r="I84" i="49"/>
  <c r="X104" i="49"/>
  <c r="R87" i="49"/>
  <c r="X26" i="49"/>
  <c r="X14" i="49"/>
  <c r="J84" i="49"/>
  <c r="X87" i="49"/>
  <c r="H59" i="49"/>
  <c r="R126" i="49"/>
  <c r="R65" i="49"/>
  <c r="Q93" i="49"/>
  <c r="H9" i="49"/>
  <c r="Q9" i="49"/>
  <c r="I79" i="49"/>
  <c r="H84" i="49"/>
  <c r="P14" i="49"/>
  <c r="X84" i="49"/>
  <c r="C59" i="49"/>
  <c r="J87" i="49"/>
  <c r="O126" i="49"/>
  <c r="H120" i="49"/>
  <c r="J120" i="49"/>
  <c r="Q26" i="49"/>
  <c r="I9" i="49"/>
  <c r="AK84" i="49"/>
  <c r="X64" i="49"/>
  <c r="P87" i="49"/>
  <c r="K59" i="49"/>
  <c r="R108" i="49"/>
  <c r="R79" i="49"/>
  <c r="Q71" i="49"/>
  <c r="K65" i="49"/>
  <c r="C9" i="49"/>
  <c r="P71" i="49"/>
  <c r="K84" i="49"/>
  <c r="R26" i="49"/>
  <c r="K14" i="49"/>
  <c r="Q14" i="49"/>
  <c r="C14" i="49"/>
  <c r="K93" i="49"/>
  <c r="I87" i="49"/>
  <c r="O71" i="49"/>
  <c r="R71" i="49"/>
  <c r="Q84" i="49"/>
  <c r="J64" i="49"/>
  <c r="P64" i="49"/>
  <c r="H79" i="49"/>
  <c r="J26" i="49"/>
  <c r="X93" i="49"/>
  <c r="C93" i="49"/>
  <c r="P79" i="49"/>
  <c r="P9" i="49"/>
  <c r="K79" i="49"/>
  <c r="R64" i="49"/>
  <c r="I93" i="49"/>
  <c r="AK26" i="49"/>
  <c r="H14" i="49"/>
  <c r="O93" i="49"/>
  <c r="X151" i="49"/>
  <c r="O134" i="49"/>
</calcChain>
</file>

<file path=xl/sharedStrings.xml><?xml version="1.0" encoding="utf-8"?>
<sst xmlns="http://schemas.openxmlformats.org/spreadsheetml/2006/main" count="7043" uniqueCount="1333">
  <si>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</si>
  <si>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</si>
  <si>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</si>
  <si>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</si>
  <si>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</si>
  <si>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</si>
  <si>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</si>
  <si>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</si>
  <si>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</si>
  <si>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</si>
  <si>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</si>
  <si>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</si>
  <si>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</si>
  <si>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</si>
  <si>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</si>
  <si>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</si>
  <si>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</si>
  <si>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</si>
  <si>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</si>
  <si>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</si>
  <si>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</si>
  <si>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</si>
  <si>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</si>
  <si>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</si>
  <si>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</si>
  <si>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</si>
  <si>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</si>
  <si>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</si>
  <si>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</si>
  <si>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</si>
  <si>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</si>
  <si>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</si>
  <si>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</si>
  <si>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B1</t>
  </si>
  <si>
    <t>Vĩnh Phúc</t>
  </si>
  <si>
    <t>Nam</t>
  </si>
  <si>
    <t>CNTA</t>
  </si>
  <si>
    <t>Toeic</t>
  </si>
  <si>
    <t>Nữ</t>
  </si>
  <si>
    <t>QH-2017-E</t>
  </si>
  <si>
    <t>Quản lý kinh tế</t>
  </si>
  <si>
    <t>QLKT2</t>
  </si>
  <si>
    <t>Hà Nội</t>
  </si>
  <si>
    <t>Trường Đại học Kinh tế, ĐHQGHN</t>
  </si>
  <si>
    <t>QLKT</t>
  </si>
  <si>
    <t>3685/QĐ-ĐHKT ngày 28/12/2017 của Hiệu trưởng Trường ĐHKT</t>
  </si>
  <si>
    <t>Ninh Bình</t>
  </si>
  <si>
    <t>QH-2018-E</t>
  </si>
  <si>
    <t>2052/QĐ-ĐHKT ngày 2/8/2018</t>
  </si>
  <si>
    <t>0962180999</t>
  </si>
  <si>
    <t>huylq@pvi.com.vn, HuyLq@pvi.com.vn</t>
  </si>
  <si>
    <t>0912043550</t>
  </si>
  <si>
    <t>tuanhuongktnn@gmail.com</t>
  </si>
  <si>
    <t>QTKD</t>
  </si>
  <si>
    <t>Chị Nhung</t>
  </si>
  <si>
    <t>Danh sách gồm 82 học viên./.</t>
  </si>
  <si>
    <t>DANH SÁCH HỌC VIÊN ĐĂNG KÝ BẢO VỆ LUẬN VĂN THẠC SĨ 
ĐỢT 4 - NĂM 2020 (THÁNG 11)</t>
  </si>
  <si>
    <t xml:space="preserve">Trần Vũ </t>
  </si>
  <si>
    <t>Tuyên</t>
  </si>
  <si>
    <t>16/05/1968</t>
  </si>
  <si>
    <t>Tống Thế</t>
  </si>
  <si>
    <t>Sơn</t>
  </si>
  <si>
    <t>20/11/1995</t>
  </si>
  <si>
    <t>Nguyễn Thị Tuyết</t>
  </si>
  <si>
    <t>Nga</t>
  </si>
  <si>
    <t>11/06/1980</t>
  </si>
  <si>
    <t>0964571245</t>
  </si>
  <si>
    <t>ngantt2.dbp@mbbank.com.vn</t>
  </si>
  <si>
    <t>Nghiêm Thị</t>
  </si>
  <si>
    <t>Phượng</t>
  </si>
  <si>
    <t>28/10/1979</t>
  </si>
  <si>
    <t>Thầy Hiệp</t>
  </si>
  <si>
    <t>0915602121</t>
  </si>
  <si>
    <t>nghiemthiphuong@pvpower.vn</t>
  </si>
  <si>
    <t>Tạ Văn</t>
  </si>
  <si>
    <t>Phong</t>
  </si>
  <si>
    <t>13/08/1982</t>
  </si>
  <si>
    <t>Nam Định</t>
  </si>
  <si>
    <t>KTCT</t>
  </si>
  <si>
    <t>3286/QĐ-ĐHKT ngày 7/12/2018</t>
  </si>
  <si>
    <t>0939556168</t>
  </si>
  <si>
    <t>phongtd.gdtd@gmail.com</t>
  </si>
  <si>
    <t xml:space="preserve">Lý Thị Lệ </t>
  </si>
  <si>
    <t>Ninh</t>
  </si>
  <si>
    <t>28/01/1979</t>
  </si>
  <si>
    <t>0983655185</t>
  </si>
  <si>
    <t>lyleninh@gmail.com</t>
  </si>
  <si>
    <t>Hà Thị Thanh</t>
  </si>
  <si>
    <t>Hậu</t>
  </si>
  <si>
    <t>05/11/1981</t>
  </si>
  <si>
    <t>0982811105</t>
  </si>
  <si>
    <t>hathanhhau0511@gmail.com</t>
  </si>
  <si>
    <t>Chu Thị</t>
  </si>
  <si>
    <t>Hân</t>
  </si>
  <si>
    <t>21/10/1994</t>
  </si>
  <si>
    <t>0973560256</t>
  </si>
  <si>
    <t>hanchu2110@gmail.com</t>
  </si>
  <si>
    <t>Nguyễn Hồng</t>
  </si>
  <si>
    <t>Khang</t>
  </si>
  <si>
    <t>27/06/1979</t>
  </si>
  <si>
    <t>QLKT3</t>
  </si>
  <si>
    <t>0904177925</t>
  </si>
  <si>
    <t>khangnh1979@gmail.com</t>
  </si>
  <si>
    <t>Nguyễn Thị</t>
  </si>
  <si>
    <t>Thùy</t>
  </si>
  <si>
    <t>06/10/1989</t>
  </si>
  <si>
    <t>QTKD2</t>
  </si>
  <si>
    <t>0904605269</t>
  </si>
  <si>
    <t>khanhthuyvn@gmail.com.vn</t>
  </si>
  <si>
    <t>Liên</t>
  </si>
  <si>
    <t>02/05/1981</t>
  </si>
  <si>
    <t>0904215889</t>
  </si>
  <si>
    <t>nhlien0205@gmail.com</t>
  </si>
  <si>
    <t>Nguyễn Mạnh</t>
  </si>
  <si>
    <t>Toàn</t>
  </si>
  <si>
    <t>23/05/1985</t>
  </si>
  <si>
    <t>QH-2016-E</t>
  </si>
  <si>
    <t>QTKD1</t>
  </si>
  <si>
    <t>Năng lực cạnh tranh của Công ty cổ phần Viwaseen3</t>
  </si>
  <si>
    <t>TS. Lưu Thị Minh Ngọc</t>
  </si>
  <si>
    <t xml:space="preserve"> Trường ĐH Kinh tế, ĐHQG Hà Nội</t>
  </si>
  <si>
    <t>0947074868</t>
  </si>
  <si>
    <t>toannguyen.gov@gmail.com</t>
  </si>
  <si>
    <t>3034/QĐ-ĐHKT ngày 8/11/2017</t>
  </si>
  <si>
    <t>2350/QĐ-ĐHKT ngày 25/8/2016</t>
  </si>
  <si>
    <t> 18057543</t>
  </si>
  <si>
    <t>Nguyễn Thị Thu</t>
  </si>
  <si>
    <t>Thủy</t>
  </si>
  <si>
    <t>27/04/1977</t>
  </si>
  <si>
    <t>0913837816</t>
  </si>
  <si>
    <t>missthuy2704@gmail.com</t>
  </si>
  <si>
    <t>Lê Đức</t>
  </si>
  <si>
    <t>Cường</t>
  </si>
  <si>
    <t>28/06/1982</t>
  </si>
  <si>
    <t>0939261666</t>
  </si>
  <si>
    <t>ldctel@gmail.com</t>
  </si>
  <si>
    <t>Cao Thị Hương</t>
  </si>
  <si>
    <t>Giang</t>
  </si>
  <si>
    <t>02/09/1992</t>
  </si>
  <si>
    <t>Quản lý tài chính tại Khoa Quốc tế - Đại học Quốc Gia Hà Nội</t>
  </si>
  <si>
    <t>PGS.TS Trần Đức Hiệp</t>
  </si>
  <si>
    <t>1096/ĐHKT-QĐ ngày 3/5/2019</t>
  </si>
  <si>
    <t>0386809998</t>
  </si>
  <si>
    <t>giangcth@isvnu.vn</t>
  </si>
  <si>
    <t>05/09/1982</t>
  </si>
  <si>
    <t>0989786879</t>
  </si>
  <si>
    <t>nguyenthiphuong@pvpower.vn</t>
  </si>
  <si>
    <t>Trần Hương</t>
  </si>
  <si>
    <t>Trà</t>
  </si>
  <si>
    <t>01/07/1993</t>
  </si>
  <si>
    <t>0393073559</t>
  </si>
  <si>
    <t>tranhuongtra93@gmail.com</t>
  </si>
  <si>
    <t>Bùi Thị Kim</t>
  </si>
  <si>
    <t>Ngân</t>
  </si>
  <si>
    <t>06/09/1994</t>
  </si>
  <si>
    <t>0824469999</t>
  </si>
  <si>
    <t>buithikimngan6994@gmail.com</t>
  </si>
  <si>
    <t>Lê Thị</t>
  </si>
  <si>
    <t>Phương</t>
  </si>
  <si>
    <t>17/05/1989</t>
  </si>
  <si>
    <t>0989139545</t>
  </si>
  <si>
    <t>lephuong0009@gmail.com</t>
  </si>
  <si>
    <t>Hoàng Thị Thu</t>
  </si>
  <si>
    <t>09/03/1982</t>
  </si>
  <si>
    <t>0918585567</t>
  </si>
  <si>
    <t>hoangthuphuong14@gmail.com</t>
  </si>
  <si>
    <t>đề xuất 1 HĐ</t>
  </si>
  <si>
    <t>Dung</t>
  </si>
  <si>
    <t>03/10/1980</t>
  </si>
  <si>
    <t>0915411188</t>
  </si>
  <si>
    <t>dung11188@gmail.com</t>
  </si>
  <si>
    <t>Lê Thị Ánh</t>
  </si>
  <si>
    <t>Tuyết</t>
  </si>
  <si>
    <t>06/03/1984</t>
  </si>
  <si>
    <t>0933251818</t>
  </si>
  <si>
    <t>nhochtc@gmail.com</t>
  </si>
  <si>
    <t>Nguyễn Trung</t>
  </si>
  <si>
    <t>Tuấn</t>
  </si>
  <si>
    <t>20/12/1979</t>
  </si>
  <si>
    <t>0906163838</t>
  </si>
  <si>
    <t>nguyentrungtuan@pvpower.vn</t>
  </si>
  <si>
    <t>Lê Đình</t>
  </si>
  <si>
    <t>Hiệu</t>
  </si>
  <si>
    <t>18/03/1975</t>
  </si>
  <si>
    <t>0915966659</t>
  </si>
  <si>
    <t>lehieu668@gmail.com</t>
  </si>
  <si>
    <t>Nguyễn Thị Mỹ</t>
  </si>
  <si>
    <t>Hạnh</t>
  </si>
  <si>
    <t>21/10/1992</t>
  </si>
  <si>
    <t>0967566292</t>
  </si>
  <si>
    <t>myhanh211092@gmail.com</t>
  </si>
  <si>
    <t>Lữ Văn</t>
  </si>
  <si>
    <t>Thụ</t>
  </si>
  <si>
    <t>20/05/1986</t>
  </si>
  <si>
    <t>075276303</t>
  </si>
  <si>
    <t>luvanthu@gmail.com</t>
  </si>
  <si>
    <t>Đinh Thị Hồng</t>
  </si>
  <si>
    <t>Anh</t>
  </si>
  <si>
    <t>18/07/1976</t>
  </si>
  <si>
    <t>QTTCTC</t>
  </si>
  <si>
    <t>Lạng Sơn</t>
  </si>
  <si>
    <t>Chất lượng nguồn nhân lực tại Ngân hàng TMCP Đầu tư và Phát triển Việt Nam - Chi nhánh Bắc Hà Nội</t>
  </si>
  <si>
    <t>PGS.TS. Đinh Trọng Thịnh</t>
  </si>
  <si>
    <t>Hịc viện Tài chính</t>
  </si>
  <si>
    <t>3654/QĐ-ĐHKT ngày 28/12/2018</t>
  </si>
  <si>
    <t/>
  </si>
  <si>
    <t>anhdth1@bidv.com.vn</t>
  </si>
  <si>
    <t>17058008</t>
  </si>
  <si>
    <t>Nguyễn Thị Thúy</t>
  </si>
  <si>
    <t>20/04/1991</t>
  </si>
  <si>
    <t>Hoa</t>
  </si>
  <si>
    <t>0976483163</t>
  </si>
  <si>
    <t>thuyhoa.bni@gmail.com</t>
  </si>
  <si>
    <t>Đỗ Kiên</t>
  </si>
  <si>
    <t>07/06/1984</t>
  </si>
  <si>
    <t>0982549345</t>
  </si>
  <si>
    <t>dokiencuong@pvpower.vn</t>
  </si>
  <si>
    <t>Phạm Thanh</t>
  </si>
  <si>
    <t>Tùng</t>
  </si>
  <si>
    <t>06/11/1995</t>
  </si>
  <si>
    <t>0979336957</t>
  </si>
  <si>
    <t>thanhtungvt611@gmail.com</t>
  </si>
  <si>
    <t>Hoàng Thị Nhật</t>
  </si>
  <si>
    <t>Lệ</t>
  </si>
  <si>
    <t>01/10/1991</t>
  </si>
  <si>
    <t>0966155000</t>
  </si>
  <si>
    <t>nhatlehlu110@gmail.com</t>
  </si>
  <si>
    <t>Vũ Thị Thanh</t>
  </si>
  <si>
    <t>Xuân</t>
  </si>
  <si>
    <t>20/12/1990</t>
  </si>
  <si>
    <t>0896673386</t>
  </si>
  <si>
    <t>thanhxuan20121990@gmail.com</t>
  </si>
  <si>
    <t>Phạm Đức</t>
  </si>
  <si>
    <t>Thịnh</t>
  </si>
  <si>
    <t>Phạm Đức Thịnh</t>
  </si>
  <si>
    <t>01/06/1975</t>
  </si>
  <si>
    <t>Kinh tế chính trị</t>
  </si>
  <si>
    <t>Xây dựng nông thôn mới ở tỉnh Ninh Bình</t>
  </si>
  <si>
    <t>PGS.TS Mai Thị Thanh Xuân</t>
  </si>
  <si>
    <t>1218/ĐHKT-QĐ ngày 3/5/2019</t>
  </si>
  <si>
    <t>0983167578</t>
  </si>
  <si>
    <t>phamducthinhvptn@gmail.com</t>
  </si>
  <si>
    <t>Trịnh Thị Thu</t>
  </si>
  <si>
    <t>Hà</t>
  </si>
  <si>
    <t>26/10/1989</t>
  </si>
  <si>
    <t>0902022958</t>
  </si>
  <si>
    <t>trinh.giangha@gmail.com</t>
  </si>
  <si>
    <t>Nguyễn Văn</t>
  </si>
  <si>
    <t>Nguyễn Văn Tuyên</t>
  </si>
  <si>
    <t>25/12/1982</t>
  </si>
  <si>
    <t>Quảng Ninh</t>
  </si>
  <si>
    <t>Quản trị kinh doanh</t>
  </si>
  <si>
    <t>60340102</t>
  </si>
  <si>
    <t>Chất lượng dịch vụ đời sống sinh viên tại Trường Đại học FPT Cơ sở Hà Nội</t>
  </si>
  <si>
    <t>PGS.TS. Phan Chí Anh</t>
  </si>
  <si>
    <t>Trường ĐHKT - ĐHQGHN</t>
  </si>
  <si>
    <t>1020/ĐHKT-QĐ ngày 17/04/2018</t>
  </si>
  <si>
    <t>4094/QĐ-ĐHKT ngày 16/12/2016 của Hiệu trưởng Trường ĐHKT</t>
  </si>
  <si>
    <t>0973363193</t>
  </si>
  <si>
    <t>nguyenvantuyen3103@gmail.com</t>
  </si>
  <si>
    <t>QTKD3</t>
  </si>
  <si>
    <t>Nguyễn Tiến</t>
  </si>
  <si>
    <t>Thành</t>
  </si>
  <si>
    <t>06/11/1971</t>
  </si>
  <si>
    <t>0913551603</t>
  </si>
  <si>
    <t>thanhtrungkien@gmail.com</t>
  </si>
  <si>
    <t>Hồ Thị</t>
  </si>
  <si>
    <t>05/12/1990</t>
  </si>
  <si>
    <t>0979620781</t>
  </si>
  <si>
    <t>phuongho.hlu@gmail.com</t>
  </si>
  <si>
    <t>Lưu Thị Lan</t>
  </si>
  <si>
    <t>22/07/1984</t>
  </si>
  <si>
    <t>0982220784</t>
  </si>
  <si>
    <t>lananhlt220784@gmail.com</t>
  </si>
  <si>
    <t>Nguyễn Kiên</t>
  </si>
  <si>
    <t>18/09/1982</t>
  </si>
  <si>
    <t>Đánh giá thực hiện công việc tại Tổng công ty Phát điện 1</t>
  </si>
  <si>
    <t>PGS.TS. Nhâm Phong Tuân</t>
  </si>
  <si>
    <t>597/QĐ-ĐHKT ngày 19/03/2020</t>
  </si>
  <si>
    <t>0918742356</t>
  </si>
  <si>
    <t>kiencuongvn@gmail.com</t>
  </si>
  <si>
    <t>Nguyễn Thu</t>
  </si>
  <si>
    <t>Hương</t>
  </si>
  <si>
    <t>05/09/1991</t>
  </si>
  <si>
    <t>Quản lý nhân lực tại Trường Trung học cơ sở Cầu Giấy, thành phố Hà Nội</t>
  </si>
  <si>
    <t>PGS.TS. Đinh Văn Thông</t>
  </si>
  <si>
    <t>776/QĐ-ĐHKT ngày 31/3/2020</t>
  </si>
  <si>
    <t>0762191828</t>
  </si>
  <si>
    <t>thuhuong5991@gmail.com</t>
  </si>
  <si>
    <t>Phạm Thị Ngọc</t>
  </si>
  <si>
    <t>Ánh</t>
  </si>
  <si>
    <t>21/10/1995</t>
  </si>
  <si>
    <t>Kế toán</t>
  </si>
  <si>
    <t>0969524226</t>
  </si>
  <si>
    <t>anhpham.hvnh@gmail.com</t>
  </si>
  <si>
    <t>Nguyễn Thế</t>
  </si>
  <si>
    <t>Lâm</t>
  </si>
  <si>
    <t>02/11/1995</t>
  </si>
  <si>
    <t>0942068628</t>
  </si>
  <si>
    <t>lamnt.aasc@gmail.com</t>
  </si>
  <si>
    <t>24/11/1978</t>
  </si>
  <si>
    <t>Quản lý rủi ro trong công tác kiểm soát chi ngân sách nhà nước qua Kho bạc Nhà nước ở Việt Nam</t>
  </si>
  <si>
    <t>PGS.TS Nguyễn Trúc Lê</t>
  </si>
  <si>
    <t>1080/ĐHKT-QĐ ngày 3/5/2019</t>
  </si>
  <si>
    <t>14025</t>
  </si>
  <si>
    <t>0983081979</t>
  </si>
  <si>
    <t>nta1310@gmail.com</t>
  </si>
  <si>
    <t>Nguyễn Hà</t>
  </si>
  <si>
    <t>Trung</t>
  </si>
  <si>
    <t>12/12/1992</t>
  </si>
  <si>
    <t>0941529341</t>
  </si>
  <si>
    <t>nguyenhatrung92@gmail.com</t>
  </si>
  <si>
    <t>Nguyễn Thị Minh</t>
  </si>
  <si>
    <t>Nguyệt</t>
  </si>
  <si>
    <t>27/07/1993</t>
  </si>
  <si>
    <t>0963632636</t>
  </si>
  <si>
    <t>ngminhnguyet93@gmail.com</t>
  </si>
  <si>
    <t>Đỗ Khắc</t>
  </si>
  <si>
    <t>Đạo</t>
  </si>
  <si>
    <t>02/10/1975</t>
  </si>
  <si>
    <t>0985728998</t>
  </si>
  <si>
    <t>dkdao2006@gmail.com</t>
  </si>
  <si>
    <t>25/12/1980</t>
  </si>
  <si>
    <t>0983465080</t>
  </si>
  <si>
    <t>nguyengiang1980@gmail.com</t>
  </si>
  <si>
    <t>Phạm Hải</t>
  </si>
  <si>
    <t>Oanh</t>
  </si>
  <si>
    <t>19/11/1994</t>
  </si>
  <si>
    <t>0912783494</t>
  </si>
  <si>
    <t>phamoanh1911@gmail.com</t>
  </si>
  <si>
    <t xml:space="preserve">Đinh Thị </t>
  </si>
  <si>
    <t>12/08/1992</t>
  </si>
  <si>
    <t>0941900846</t>
  </si>
  <si>
    <t>dinhoanh128@gmail.com</t>
  </si>
  <si>
    <t>Vũ Thị Hồng</t>
  </si>
  <si>
    <t>Mơ</t>
  </si>
  <si>
    <t>17/02/1994</t>
  </si>
  <si>
    <t>KTQT</t>
  </si>
  <si>
    <t>0358455656</t>
  </si>
  <si>
    <t>vuthihongmo.ulis@gmail.com</t>
  </si>
  <si>
    <t>Lê Thanh</t>
  </si>
  <si>
    <t>27/05/1996</t>
  </si>
  <si>
    <t>0969428808</t>
  </si>
  <si>
    <t>hathanh00096@gmail.com</t>
  </si>
  <si>
    <t>Nguyễn Hữu</t>
  </si>
  <si>
    <t>Trường</t>
  </si>
  <si>
    <t>Nguyễn Hữu Trường</t>
  </si>
  <si>
    <t>18/10/1990</t>
  </si>
  <si>
    <t>Hà Tĩnh</t>
  </si>
  <si>
    <t>Chất lượng phục vụ hành khách tại Cảng hàng không Quốc tế Nội Bài</t>
  </si>
  <si>
    <t>TS. Nguyễn Thùy Dung</t>
  </si>
  <si>
    <t>1027/ĐHKT-QĐ ngày 17/04/2018</t>
  </si>
  <si>
    <t>0948185869</t>
  </si>
  <si>
    <t>nguyenhuutruong1102@gmail.com</t>
  </si>
  <si>
    <t>Nguyễn Thành</t>
  </si>
  <si>
    <t>15/09/1982</t>
  </si>
  <si>
    <t>0936213636</t>
  </si>
  <si>
    <t>phuongnt159@gmail.com</t>
  </si>
  <si>
    <t>Nguyễn Hải</t>
  </si>
  <si>
    <t>Linh</t>
  </si>
  <si>
    <t>21/11/1989</t>
  </si>
  <si>
    <t>0911127814</t>
  </si>
  <si>
    <t>hailinh1989@gmail.com</t>
  </si>
  <si>
    <t>Hoàng Thị</t>
  </si>
  <si>
    <t>Thương</t>
  </si>
  <si>
    <t>23/09/1985</t>
  </si>
  <si>
    <t>0978868673</t>
  </si>
  <si>
    <t>htthuong.vph@gmail.com</t>
  </si>
  <si>
    <t>Nguyễn Thị Hồng</t>
  </si>
  <si>
    <t>Quyên</t>
  </si>
  <si>
    <t>19/04/1983</t>
  </si>
  <si>
    <t xml:space="preserve">Quản lý chi ngân sách nhà nước của các đơn vị hành chính tại Tổng cục Hải quan </t>
  </si>
  <si>
    <t>PGS.TS. Lê Trung Thành</t>
  </si>
  <si>
    <t>570/QĐ-ĐHKT ngày 19/03/2020</t>
  </si>
  <si>
    <t>0914927727</t>
  </si>
  <si>
    <t>quyenquyen1904@gmail.com</t>
  </si>
  <si>
    <t>Tống Thị</t>
  </si>
  <si>
    <t>28/04/1979</t>
  </si>
  <si>
    <t>0978522734</t>
  </si>
  <si>
    <t>giangvtvgt@gmail.com</t>
  </si>
  <si>
    <t>Phú Thọ</t>
  </si>
  <si>
    <t>Nhật</t>
  </si>
  <si>
    <t>17/06/1984</t>
  </si>
  <si>
    <t>CSC&amp;PT</t>
  </si>
  <si>
    <t>0986968652</t>
  </si>
  <si>
    <t>nhathcm20182020@gmail.com</t>
  </si>
  <si>
    <t>Đào Thùy</t>
  </si>
  <si>
    <t>15/01/1987</t>
  </si>
  <si>
    <t>0977998767</t>
  </si>
  <si>
    <t>dungdt.hqv@gmail.com</t>
  </si>
  <si>
    <t>Nguyễn Thị Ngọc</t>
  </si>
  <si>
    <t>Trinh</t>
  </si>
  <si>
    <t>04/12/1985</t>
  </si>
  <si>
    <t>0917725225</t>
  </si>
  <si>
    <t>chkt18@gmail.com</t>
  </si>
  <si>
    <t>Phạm Văn</t>
  </si>
  <si>
    <t>Thọ</t>
  </si>
  <si>
    <t>04/07/1979</t>
  </si>
  <si>
    <t>0989349629</t>
  </si>
  <si>
    <t>tho.phamvan@gmail.com</t>
  </si>
  <si>
    <t>Nhung</t>
  </si>
  <si>
    <t>29/05/1991</t>
  </si>
  <si>
    <t>0915590262</t>
  </si>
  <si>
    <t>nhunglaw90@gmail.com</t>
  </si>
  <si>
    <t>Quách Thị Quế</t>
  </si>
  <si>
    <t>03/08/1983</t>
  </si>
  <si>
    <t>0985323566</t>
  </si>
  <si>
    <t>quachqueanh@gmail.com</t>
  </si>
  <si>
    <t>15/02/1983</t>
  </si>
  <si>
    <t>0986169933</t>
  </si>
  <si>
    <t>hamy14102010@gmail.com</t>
  </si>
  <si>
    <t>Thanh Hóa</t>
  </si>
  <si>
    <t>Vi Anh</t>
  </si>
  <si>
    <t>18/07/1982</t>
  </si>
  <si>
    <t>0988594969</t>
  </si>
  <si>
    <t>vianhtung@gmail.com</t>
  </si>
  <si>
    <t>Tuyên Quang</t>
  </si>
  <si>
    <t>Nguyễn Nguyệt</t>
  </si>
  <si>
    <t>29/09/1989</t>
  </si>
  <si>
    <t>0936729989</t>
  </si>
  <si>
    <t>nguyetanh2991989@gmail.com</t>
  </si>
  <si>
    <t>Nguyễn Thị Hoàng</t>
  </si>
  <si>
    <t>16/08/1991</t>
  </si>
  <si>
    <t>0916296689</t>
  </si>
  <si>
    <t>hoangha16891@gmail.com</t>
  </si>
  <si>
    <t>08/06/1989</t>
  </si>
  <si>
    <t>0973483885</t>
  </si>
  <si>
    <t>oanhlt1@vietinbank.vn</t>
  </si>
  <si>
    <t>Trần Hồng</t>
  </si>
  <si>
    <t>29/04/1994</t>
  </si>
  <si>
    <t>0898383456</t>
  </si>
  <si>
    <t>tranhonghanh.neu@gmail.com</t>
  </si>
  <si>
    <t>Nguyễn Đại</t>
  </si>
  <si>
    <t>07/06/1990</t>
  </si>
  <si>
    <t>0768368698</t>
  </si>
  <si>
    <t>tuanphong0706@gmail.com</t>
  </si>
  <si>
    <t>Nguyễn Tuấn</t>
  </si>
  <si>
    <t>Nguyễn Tuấn Anh</t>
  </si>
  <si>
    <t>15/08/1987</t>
  </si>
  <si>
    <t>Bắc Giang</t>
  </si>
  <si>
    <t>Quản lý nhà nước về đất đai trên địa bàn huyện Yên Thế, tỉnh Bắc Giang</t>
  </si>
  <si>
    <t>1079/ĐHKT-QĐ ngày 3/5/2019</t>
  </si>
  <si>
    <t>0963687087</t>
  </si>
  <si>
    <t>tuananh41xd@gmail.com</t>
  </si>
  <si>
    <t>Nguyễn Vũ Băng</t>
  </si>
  <si>
    <t>Tâm</t>
  </si>
  <si>
    <t>13/10/1980</t>
  </si>
  <si>
    <t>0977131080</t>
  </si>
  <si>
    <t>nguyenvubangtam@yahoo.com</t>
  </si>
  <si>
    <t>Lê Hoàng</t>
  </si>
  <si>
    <t>04/07/1991</t>
  </si>
  <si>
    <t>Yên Bái</t>
  </si>
  <si>
    <t>Đào tạo nhân viên tại Ngân hàng Thương mại Cổ phần ngoại thương Việt Nam</t>
  </si>
  <si>
    <t>TS. Trương Minh Đức</t>
  </si>
  <si>
    <t>997/QĐ-ĐHKT ngày 17/04/2018</t>
  </si>
  <si>
    <t>0982740791</t>
  </si>
  <si>
    <t>Trần Thị Thanh</t>
  </si>
  <si>
    <t>04/11/1981</t>
  </si>
  <si>
    <t>0989808689</t>
  </si>
  <si>
    <t>phuong_edit@yahoo.com</t>
  </si>
  <si>
    <t>Nguyễn Thị Bích</t>
  </si>
  <si>
    <t>27/08/1994</t>
  </si>
  <si>
    <t>0386666694</t>
  </si>
  <si>
    <t>nguyenhanh278@gmail.com</t>
  </si>
  <si>
    <t>Lương Thị Thu</t>
  </si>
  <si>
    <t>27/09/1996</t>
  </si>
  <si>
    <t>0869632100</t>
  </si>
  <si>
    <t>Ngô Xuân</t>
  </si>
  <si>
    <t>Quý</t>
  </si>
  <si>
    <t>13/11/1979</t>
  </si>
  <si>
    <t>Thái Bình</t>
  </si>
  <si>
    <t>QH-2019-E</t>
  </si>
  <si>
    <t>1998/QĐ-ĐHKT ngày 12/7/2019</t>
  </si>
  <si>
    <t>0906112768</t>
  </si>
  <si>
    <t>quynx79@gmail.com</t>
  </si>
  <si>
    <t>11/05/1992</t>
  </si>
  <si>
    <t>0987401896</t>
  </si>
  <si>
    <t>huongnguyen92.neu@gmail.com</t>
  </si>
  <si>
    <t>06/07/1987</t>
  </si>
  <si>
    <t>0988077780</t>
  </si>
  <si>
    <t>ntngan6787@gmail.com</t>
  </si>
  <si>
    <t>Nghiêm Xuân</t>
  </si>
  <si>
    <t>Tuyến</t>
  </si>
  <si>
    <t>29/11/1985</t>
  </si>
  <si>
    <t>0986877073</t>
  </si>
  <si>
    <t>nghiemxtuyen@gmail.com</t>
  </si>
  <si>
    <t>Nguyễn Trọng  Tuấn</t>
  </si>
  <si>
    <t>20/12/1992</t>
  </si>
  <si>
    <t>0392858595</t>
  </si>
  <si>
    <t>nguyentrongtuananh92@gmail.com</t>
  </si>
  <si>
    <t>Nguyễn Bá</t>
  </si>
  <si>
    <t>Chinh</t>
  </si>
  <si>
    <t>17/08/1984</t>
  </si>
  <si>
    <t>0935661111</t>
  </si>
  <si>
    <t>chinh.nb@iachanoi.com</t>
  </si>
  <si>
    <t>Đào Thị Hải</t>
  </si>
  <si>
    <t>Yến</t>
  </si>
  <si>
    <t>24/06/1981</t>
  </si>
  <si>
    <t>0912589690</t>
  </si>
  <si>
    <t>dthyen.vph@gmail.com</t>
  </si>
  <si>
    <t>Nguyễn Thị Thùy</t>
  </si>
  <si>
    <t>Trang</t>
  </si>
  <si>
    <t>07/12/1980</t>
  </si>
  <si>
    <t>Đà Nẵng</t>
  </si>
  <si>
    <t>Quản lý nhân lực tại Trường THPT Phan Đình Phùng, thành phố Hà Nội</t>
  </si>
  <si>
    <t>PGS.TS Lê Quốc Hội</t>
  </si>
  <si>
    <t xml:space="preserve">Trường Đại học Kinh tế Quốc dân </t>
  </si>
  <si>
    <t>585/QĐ-ĐHKT ngày 19/03/2020</t>
  </si>
  <si>
    <t>0979705223</t>
  </si>
  <si>
    <t>trangntt198@gmail.com</t>
  </si>
  <si>
    <t>Đào Thị Linh</t>
  </si>
  <si>
    <t>Chi</t>
  </si>
  <si>
    <t>16/11/1994</t>
  </si>
  <si>
    <t>Sơn La</t>
  </si>
  <si>
    <t>18057681</t>
  </si>
  <si>
    <t>0358999957</t>
  </si>
  <si>
    <t>chi.daolinh161194@gmail.com</t>
  </si>
  <si>
    <t>Nông Hoa</t>
  </si>
  <si>
    <t>20/03/1988</t>
  </si>
  <si>
    <t>0912988203</t>
  </si>
  <si>
    <t>nonghoaxuan@gmail.com</t>
  </si>
  <si>
    <t>Đàm Xuân</t>
  </si>
  <si>
    <t>25/03/1996</t>
  </si>
  <si>
    <t>0967829496</t>
  </si>
  <si>
    <t>damxuancuong2503@gmail.com</t>
  </si>
  <si>
    <t>Đàm Thị Hải</t>
  </si>
  <si>
    <t>27/12/1991</t>
  </si>
  <si>
    <t>0987826782</t>
  </si>
  <si>
    <t>lynhdamhai@gmail.com</t>
  </si>
  <si>
    <t>0966885094</t>
  </si>
  <si>
    <t>thutrang161194@gmail.com</t>
  </si>
  <si>
    <t>May</t>
  </si>
  <si>
    <t>27/12/1990</t>
  </si>
  <si>
    <t>0912874186</t>
  </si>
  <si>
    <t>maynt8888@gmail.com</t>
  </si>
  <si>
    <t>Nguyễn Quang</t>
  </si>
  <si>
    <t>Hưng</t>
  </si>
  <si>
    <t>18/12/1991</t>
  </si>
  <si>
    <t>0979317632</t>
  </si>
  <si>
    <t>quanghungnguyen91@gmail.com</t>
  </si>
  <si>
    <t>Trần Thị Kim</t>
  </si>
  <si>
    <t>18/04/1983</t>
  </si>
  <si>
    <t>Quản lý thuế tài nguyên trên địa bàn tỉnh Vĩnh Phúc</t>
  </si>
  <si>
    <t>0988167282</t>
  </si>
  <si>
    <t>chipchipvp@gmail.com</t>
  </si>
  <si>
    <t>Bùi Mạnh</t>
  </si>
  <si>
    <t>Tường</t>
  </si>
  <si>
    <t>15/12/1981</t>
  </si>
  <si>
    <t>0962839636</t>
  </si>
  <si>
    <t>buituong29@gmail.com</t>
  </si>
  <si>
    <t>Thư</t>
  </si>
  <si>
    <t>02/09/1995</t>
  </si>
  <si>
    <t>0987056836</t>
  </si>
  <si>
    <t>nguyenthithu2995@gmail.com</t>
  </si>
  <si>
    <t>Đỗ Thị Thu</t>
  </si>
  <si>
    <t>12/04/1983</t>
  </si>
  <si>
    <t>0852322068</t>
  </si>
  <si>
    <t>trangtc2000@gmail.com</t>
  </si>
  <si>
    <t>22/08/1989</t>
  </si>
  <si>
    <t>0964422589</t>
  </si>
  <si>
    <t>yennguyen2289@gmail.com</t>
  </si>
  <si>
    <t>Nguyễn Thùy</t>
  </si>
  <si>
    <t>03/02/1991</t>
  </si>
  <si>
    <t>0963502896</t>
  </si>
  <si>
    <t>thuytrangnguyen.hvnh@gmail.com</t>
  </si>
  <si>
    <t>Trương Đức</t>
  </si>
  <si>
    <t>Hải</t>
  </si>
  <si>
    <t>01/12/1990</t>
  </si>
  <si>
    <t>0984550001</t>
  </si>
  <si>
    <t>hai.truongduc@gmail.com</t>
  </si>
  <si>
    <t>28/12/1982</t>
  </si>
  <si>
    <t>0385093931</t>
  </si>
  <si>
    <t>thuydungktbv@gmail.com</t>
  </si>
  <si>
    <t>Nguyễn Kim</t>
  </si>
  <si>
    <t>02/02/1990</t>
  </si>
  <si>
    <t>TCNH2</t>
  </si>
  <si>
    <t>0965974268</t>
  </si>
  <si>
    <t>nkdung020290@gmail.com</t>
  </si>
  <si>
    <t>Thúy</t>
  </si>
  <si>
    <t>05/06/1985</t>
  </si>
  <si>
    <t>0983204984</t>
  </si>
  <si>
    <t>nguyenthuy204@gmail.com</t>
  </si>
  <si>
    <t>18057673</t>
  </si>
  <si>
    <t>Hà Nam</t>
  </si>
  <si>
    <t>Cam đoan chứng chỉ trước 29/11</t>
  </si>
  <si>
    <t>Tầm</t>
  </si>
  <si>
    <t>08/10/1995</t>
  </si>
  <si>
    <t>Nợ</t>
  </si>
  <si>
    <t>0989348040</t>
  </si>
  <si>
    <t>letam.qtkd.vh@gmail.com</t>
  </si>
  <si>
    <t>Bùi Trần</t>
  </si>
  <si>
    <t>Hoàn</t>
  </si>
  <si>
    <t>28/08/1991</t>
  </si>
  <si>
    <t>0947926996</t>
  </si>
  <si>
    <t>tranhoan.nli@gmail.com</t>
  </si>
  <si>
    <t>Nguyễn Song</t>
  </si>
  <si>
    <t>Luân</t>
  </si>
  <si>
    <t>06/11/1987</t>
  </si>
  <si>
    <t>Thái Nguyên</t>
  </si>
  <si>
    <t>Quản lý thuế đối với hộ kinh doanh cá thể trên địa bàn huyện Phú Bình, tỉnh Thái Nguyên</t>
  </si>
  <si>
    <t>GS.TS Phan Huy Đường</t>
  </si>
  <si>
    <t>Trường Đại học Kinh tế - ĐHQGHN</t>
  </si>
  <si>
    <t>104/ĐHKT-QĐ ngày 7/1/2019</t>
  </si>
  <si>
    <t>1969/QĐ-ĐHKT ngày 19/7/2017 của Hiệu trưởng Trường ĐHKT</t>
  </si>
  <si>
    <t>0911232633</t>
  </si>
  <si>
    <t>songluannguyen@gmail.com</t>
  </si>
  <si>
    <t>Nguyễn Đăng</t>
  </si>
  <si>
    <t>Khoa</t>
  </si>
  <si>
    <t>12/02/1979</t>
  </si>
  <si>
    <t>0904728228</t>
  </si>
  <si>
    <t>dangkhoasav@gmail.com</t>
  </si>
  <si>
    <t>01/09/1984</t>
  </si>
  <si>
    <t>0984991188</t>
  </si>
  <si>
    <t>tuannh1188@gmail.com</t>
  </si>
  <si>
    <t>Trần Hà</t>
  </si>
  <si>
    <t>My</t>
  </si>
  <si>
    <t>24/02/1994</t>
  </si>
  <si>
    <t>0962830661</t>
  </si>
  <si>
    <t>tranhoanghamy2402@gmail.com</t>
  </si>
  <si>
    <t>Nguyễn Minh</t>
  </si>
  <si>
    <t>29/01/1992</t>
  </si>
  <si>
    <t>0915225367</t>
  </si>
  <si>
    <t>nmthanh129@gmail.com</t>
  </si>
  <si>
    <t>Trần Diệu</t>
  </si>
  <si>
    <t>01/10/1981</t>
  </si>
  <si>
    <t>0904800100</t>
  </si>
  <si>
    <t>trandieulinhkbnn@gmail.com</t>
  </si>
  <si>
    <t>Phạm Tiến</t>
  </si>
  <si>
    <t>28/11/1992</t>
  </si>
  <si>
    <t>0812569007</t>
  </si>
  <si>
    <t>phamtientuanvn1992@gmail.com</t>
  </si>
  <si>
    <t>Vũ Thị Khánh</t>
  </si>
  <si>
    <t>Ly</t>
  </si>
  <si>
    <t>18/10/1982</t>
  </si>
  <si>
    <t>19057065</t>
  </si>
  <si>
    <t>Quản lý rủi ro trong hoạt động kiểm tra sau thông quan nhằm chống trốn thuế, gian lận  thuế nhập khẩu tại Việt Nam</t>
  </si>
  <si>
    <t>TS. Hoàng Khắc Lịch</t>
  </si>
  <si>
    <t>634/QĐ-ĐHKT ngày 19/03/2020</t>
  </si>
  <si>
    <t>0904050212</t>
  </si>
  <si>
    <t>vukhanhly1102@gmail.com</t>
  </si>
  <si>
    <t>Vũ Thành</t>
  </si>
  <si>
    <t>Chung</t>
  </si>
  <si>
    <t>25/11/1984</t>
  </si>
  <si>
    <t>0976569936</t>
  </si>
  <si>
    <t>vtcthanhvu@gmail.com</t>
  </si>
  <si>
    <t>18057512</t>
  </si>
  <si>
    <t>Đặng Cao</t>
  </si>
  <si>
    <t>09/09/1984</t>
  </si>
  <si>
    <t>0975591666</t>
  </si>
  <si>
    <t>caoson.dang@gmail.com</t>
  </si>
  <si>
    <t>Quản Ngọc Tú</t>
  </si>
  <si>
    <t>26/02/1993</t>
  </si>
  <si>
    <t> 18057565</t>
  </si>
  <si>
    <t>Ngô Thị Tuyết</t>
  </si>
  <si>
    <t>Mai</t>
  </si>
  <si>
    <t>09/07/1986</t>
  </si>
  <si>
    <t>0986986475</t>
  </si>
  <si>
    <t>maimai9786@gmail.com</t>
  </si>
  <si>
    <t>0979575555</t>
  </si>
  <si>
    <t>tuanhwip@gmail.com</t>
  </si>
  <si>
    <t>Tài chính - Ngân hàng</t>
  </si>
  <si>
    <t>Trần Hữu</t>
  </si>
  <si>
    <t>Bằng</t>
  </si>
  <si>
    <t>Trần Hữu Bằng</t>
  </si>
  <si>
    <t>17/05/1992</t>
  </si>
  <si>
    <t>Quản lý tài chính tại Ban Quản lý các dự án, Đại học Quốc Gia Hà Nội</t>
  </si>
  <si>
    <t>PGS.TS Lê Danh Tốn</t>
  </si>
  <si>
    <t>1086/ĐHKT-QĐ ngày 3/5/2019</t>
  </si>
  <si>
    <t>0938180340</t>
  </si>
  <si>
    <t>tranbang.thb@gmail.com</t>
  </si>
  <si>
    <t>Nguyễn Việt</t>
  </si>
  <si>
    <t>07/12/1989</t>
  </si>
  <si>
    <t>0858484179</t>
  </si>
  <si>
    <t>hungnguyenviet89@gmail.com</t>
  </si>
  <si>
    <t>Thảo</t>
  </si>
  <si>
    <t>06/09/1990</t>
  </si>
  <si>
    <t>Bắc Ninh</t>
  </si>
  <si>
    <t>0989221586</t>
  </si>
  <si>
    <t>thuythao.nguyen90@gmail.com</t>
  </si>
  <si>
    <t>Phan Minh</t>
  </si>
  <si>
    <t>Ngọc</t>
  </si>
  <si>
    <t>23/12/1994</t>
  </si>
  <si>
    <t>Chiến lược cạnh tranh của công ty cổ phần Hàng không Vietjet trong bối cảnh hội nhập quốc tế</t>
  </si>
  <si>
    <t>TS. Nguyễn Khương</t>
  </si>
  <si>
    <t>Ngân hàng Nhà nước Việt Nam</t>
  </si>
  <si>
    <t>602/QĐ-ĐHKT ngày 19/3/2020</t>
  </si>
  <si>
    <t>0944726964</t>
  </si>
  <si>
    <t>phanminhngoc.pdu@gmail.com</t>
  </si>
  <si>
    <t>18057616</t>
  </si>
  <si>
    <t>Trần Việt</t>
  </si>
  <si>
    <t>Hùng</t>
  </si>
  <si>
    <t>31/10/1986</t>
  </si>
  <si>
    <t>0839933333</t>
  </si>
  <si>
    <t>hero311086@gmail.com</t>
  </si>
  <si>
    <t>Lê Thị Phương</t>
  </si>
  <si>
    <t>06/09/1985</t>
  </si>
  <si>
    <t>0985738385</t>
  </si>
  <si>
    <t>anhltp@bidv.com.vn</t>
  </si>
  <si>
    <t>Phát triển dịch vụ giáo dục cho người dân nông thôn tỉnh Hòa Bình</t>
  </si>
  <si>
    <t>589/QĐ-ĐHKT ngày 19/03/2020</t>
  </si>
  <si>
    <t>Quản lý nợ xấu tại ngân hàng TMCP Quân đội</t>
  </si>
  <si>
    <t>PGS.TS Phạm Văn Dũng</t>
  </si>
  <si>
    <t>557/QĐ-ĐHKT ngày 19/03/2020</t>
  </si>
  <si>
    <t>Quản lý nhân lực tại Tổng công ty Điện lực Dầu khí Việt Nam - Công ty cổ phần</t>
  </si>
  <si>
    <t>TS. Lê Thị Hồng Điệp</t>
  </si>
  <si>
    <t>569/QĐ-ĐHKT ngày 19/03/2020</t>
  </si>
  <si>
    <t xml:space="preserve">Quản lý nhân lực tại Cơ quan Báo Giáo dục và Thời đại </t>
  </si>
  <si>
    <t>565/QĐ-ĐHKT ngày 19/03/2020</t>
  </si>
  <si>
    <t>Quản lý tài chính tại Công ty cổ phần máy - thiết bị dầu khí</t>
  </si>
  <si>
    <t>562/QĐ-ĐHKT ngày 19/03/2020</t>
  </si>
  <si>
    <t>Quản lý vốn tại Công ty Cổ phần máy - thiết bị dầu khí</t>
  </si>
  <si>
    <t>542/QĐ-ĐHKT ngày 19/03/2020</t>
  </si>
  <si>
    <t>Quản lý chi thường xuyên ngân sách nhà nước cho giáo dục huyện Thanh Oai, thành phố Hà Nội</t>
  </si>
  <si>
    <t>TS. Nguyễn Thị Thu Hoài</t>
  </si>
  <si>
    <t>538/QĐ-ĐHKT ngày 19/03/2020</t>
  </si>
  <si>
    <t>Quản lý nhân lực tại Sở Khoa học và Công nghệ thành phố Hà Nội</t>
  </si>
  <si>
    <t>551/QĐ-ĐHKT ngày 19/03/2020</t>
  </si>
  <si>
    <t>Tác động của năng lực lãnh đạo tới động lực làm việc của giao dịch viên tại Ngân hàng Thương mại Cổ phần Quân đội</t>
  </si>
  <si>
    <t>TS. Đặng Thị Hương</t>
  </si>
  <si>
    <t>622/QĐ-ĐHKT ngày 19/03/2020</t>
  </si>
  <si>
    <t>Quản lý trang thiết bị máy soi của ngành Hải quan ở Việt Nam</t>
  </si>
  <si>
    <t>553/QĐ-ĐHKT ngày 19/03/2020</t>
  </si>
  <si>
    <t>Quản lý tài chính tại Sở thông tin và truyền thông Hà Nội</t>
  </si>
  <si>
    <t>TS. Nguyễn Thùy Anh</t>
  </si>
  <si>
    <t>583/QĐ-ĐHKT ngày 19/03/2020</t>
  </si>
  <si>
    <t>Năng lực cạnh tranh của Tổng công ty Viễn thông Mobifone trong kinh doanh dịch vụ viễn thông quốc tế</t>
  </si>
  <si>
    <t>596/QĐ-ĐHKT ngày 19/03/2020</t>
  </si>
  <si>
    <t>Quản lý nhân lực tại Công ty cổ phần Điện lực Dầu khí Nhơn Trạch 2</t>
  </si>
  <si>
    <t>568/QĐ-ĐHKT ngày 19/03/2020</t>
  </si>
  <si>
    <t xml:space="preserve">Quản lý vốn đầu tư xây dựng cơ bản từ ngân sách nhà nước tại Ban Quản lý dự án đầu tư xây dựng quận Cầu Giấy </t>
  </si>
  <si>
    <t>TS. Phạm Minh Tuấn</t>
  </si>
  <si>
    <t>783/QĐ-ĐHKT ngày 31/3/2020</t>
  </si>
  <si>
    <t xml:space="preserve">Quản lý tài chính tại Công ty Cổ phần dược phẩm và thiết bị y tế Đông Nam Á </t>
  </si>
  <si>
    <t>558/QĐ-ĐHKT ngày 19/03/2020</t>
  </si>
  <si>
    <t>Tuyển dụng lao động phổ thông tại Công ty TNHH sản xuất Biel Crystal Việt Nam</t>
  </si>
  <si>
    <t>TS. Đỗ Xuân Trường</t>
  </si>
  <si>
    <t>619/QĐ-ĐHKT ngày 19/03/2020</t>
  </si>
  <si>
    <t>Phát triển nguồn nhân lực tại Ngân hàng Chính sách xã hội - Chi nhánh Hà Nội</t>
  </si>
  <si>
    <t>617/QĐ-ĐHKT ngày 19/03/2020</t>
  </si>
  <si>
    <t xml:space="preserve">Quản lý dự án đầu tư xây dựng công trình tại Ban quản lý dự án đầu tư xây dựng huyện Thanh Oai, Thành phố Hà Nội </t>
  </si>
  <si>
    <t>532/QĐ-ĐHKT ngày 19/03/2020</t>
  </si>
  <si>
    <t xml:space="preserve">Chất lượng thanh tra chuyên ngành tại kho bạc nhà nước ở Việt Nam </t>
  </si>
  <si>
    <t>785/QĐ-ĐHKT ngày 31/3/2020</t>
  </si>
  <si>
    <t>Quản lý tài chính tại Công ty Cổ phần Dịch vụ Kỹ thuật Điện lực Dầu khí Việt Nam</t>
  </si>
  <si>
    <t>TS. Lưu Quốc Đạt</t>
  </si>
  <si>
    <t>588/QĐ-ĐHKT ngày 19/03/2020</t>
  </si>
  <si>
    <t>Quản lý tài chính tại Công ty cổ phần thủy điện Nậm Chiến</t>
  </si>
  <si>
    <t>543/QĐ-ĐHKT ngày 19/03/2020</t>
  </si>
  <si>
    <t>Nghệ An</t>
  </si>
  <si>
    <t>Quản lý cho vay tại Ngân hàng Nông nghiệp và phát triển nông thôn Việt Nam - Chi nhánh huyện Nghi Lộc, tỉnh Nghệ An</t>
  </si>
  <si>
    <t>TS. Trần Đức Vui</t>
  </si>
  <si>
    <t>Nguyên Cán bộ Trường ĐH Kinh tế, ĐHQGHN</t>
  </si>
  <si>
    <t>541/QĐ-ĐHKT ngày 19/03/2020</t>
  </si>
  <si>
    <t>Quản lý tài chính tại Công ty cổ phần năng lượng Sông Hồng</t>
  </si>
  <si>
    <t>581/QĐ-ĐHKT ngày 19/03/2020</t>
  </si>
  <si>
    <t>Thực hiện chính sách ưu đãi người có công với cách mạng ở Tỉnh Bắc Ninh</t>
  </si>
  <si>
    <t>TS. Hoàng Triều Hoa</t>
  </si>
  <si>
    <t>544/QĐ-ĐHKT ngày 19/03/2020</t>
  </si>
  <si>
    <t>Quản lý nhân lực của Công ty Điện lực dầu khí Hà Tĩnh</t>
  </si>
  <si>
    <t>TS. Bùi Tuấn Anh</t>
  </si>
  <si>
    <t>Công ty cổ phần Công Nghệ Bằng Hữu (Amigo)</t>
  </si>
  <si>
    <t>530/QĐ-ĐHKT ngày 19/03/2020</t>
  </si>
  <si>
    <t>Chiến lược sản phẩm du lịch lữ hành của Công ty Cổ phần Đầu tư và Du lịch Đất Việt Xanh tại tỉnh Phú Thọ</t>
  </si>
  <si>
    <t>TS. Hồ Chí Dũng</t>
  </si>
  <si>
    <t>Công ty Cổ phần People One</t>
  </si>
  <si>
    <t>608/QĐ-ĐHKT ngày 19/03/2020</t>
  </si>
  <si>
    <t>Cao Bằng</t>
  </si>
  <si>
    <t>Hoạt động kiểm tra hàng hóa xuất nhập khẩu tại Chi cục Hải quan Bắc Hà Nội</t>
  </si>
  <si>
    <t>777/QĐ-ĐHKT ngày 31/3/2020</t>
  </si>
  <si>
    <t>Quản lý nhà nước đối với hợp tác xã trên địa bàn quận Nam Từ Liêm, Thành phố Hà Nội</t>
  </si>
  <si>
    <t>PGS.TS. Lê Danh Tốn</t>
  </si>
  <si>
    <t>593/QĐ-ĐHKT ngày 19/03/2020</t>
  </si>
  <si>
    <t>PGS.TS Hà Văn Hội</t>
  </si>
  <si>
    <t>536/QĐ-ĐHKT ngày 19/03/2020</t>
  </si>
  <si>
    <t>Ảnh hưởng của công nghệ đến kết quả hoạt động ngân hàng, nghiên cứu điển hình tại Ngân hàng Thương mại cổ phần Công thương Việt Nam</t>
  </si>
  <si>
    <t>606/QĐ-ĐHKT ngày 19/03/2020</t>
  </si>
  <si>
    <t>Hoạch định chiến lược phát triển cho Công ty Cổ phần công nghệ lưu trữ - số hóa HT</t>
  </si>
  <si>
    <t>PGS.TS. Hoàng Văn Hải</t>
  </si>
  <si>
    <t>618/QĐ-ĐHKT ngày 19/03/2020</t>
  </si>
  <si>
    <t>Quản lý thu bảo hiểm xã hội tại các huyện ngoại thành thành phố Hà Nội</t>
  </si>
  <si>
    <t>520/QĐ-ĐHKT ngày 19/03/2020</t>
  </si>
  <si>
    <t>Kiểm soát nội bộ hoạt động  huy động vốn tại ngân hàng TMCP Ngoại thương Việt Nam - Chi nhánh Sở Giao Dịch</t>
  </si>
  <si>
    <t>TS. Tạ Quang Bình</t>
  </si>
  <si>
    <t>Trường ĐH Thương Mại</t>
  </si>
  <si>
    <t>637/QĐ-ĐHKT ngày 19/03/2020</t>
  </si>
  <si>
    <t>Kiểm soát nội bộ quy trình cho vay tại Ngân hàng TMCP Ngoại Thương Việt Nam - Chi nhánh Sở Giao dịch</t>
  </si>
  <si>
    <t>PGS.TS Nguyễn Phú Giang</t>
  </si>
  <si>
    <t>638/QĐ-ĐHKT ngày 19/03/2020</t>
  </si>
  <si>
    <t>Quản lý tài chính tại công ty cổ phần may Phương Đông</t>
  </si>
  <si>
    <t>586/QĐ-ĐHKT ngày 19/03/2020</t>
  </si>
  <si>
    <t>Hải Dương</t>
  </si>
  <si>
    <t>Chất lượng nhân lực khối thủ tục tại công ty cổ phần Vinhomes</t>
  </si>
  <si>
    <t>779/QĐ-ĐHKT ngày 31/3/2020</t>
  </si>
  <si>
    <t>Quản lý thu ngân sách nhà nước trên địa bàn quận Nam Từ Liêm, thành phố Hà Nội</t>
  </si>
  <si>
    <t>531/QĐ-ĐHKT ngày 19/03/2020</t>
  </si>
  <si>
    <t xml:space="preserve">Quản lý nhân lực tại Ngân hàng TMCP Công thương Việt Nam - Chi nhánh Thủ Thiêm </t>
  </si>
  <si>
    <t>PGS.TS Phạm Thị Hồng Điệp</t>
  </si>
  <si>
    <t>534/QĐ-ĐHKT ngày 19/03/2020</t>
  </si>
  <si>
    <t>Phân tích hiệu quả sử dụng tài sản tại Tổng công ty Vận tải thủy Petrolimex</t>
  </si>
  <si>
    <t>TS. Nguyễn Thị Kim Oanh</t>
  </si>
  <si>
    <t>Khoa Quốc tế, ĐHQGHN</t>
  </si>
  <si>
    <t>645/QĐ-ĐHKT ngày 19/03/2020</t>
  </si>
  <si>
    <t xml:space="preserve">Quản lý tài chính tại Học viện Báo chí và tuyên truyền </t>
  </si>
  <si>
    <t>563/QĐ-ĐHKT ngày 19/03/2020</t>
  </si>
  <si>
    <t>Phát triển thương mại biên giới của tỉnh Quảng Ninh</t>
  </si>
  <si>
    <t>PGS.TS Nguyễn Việt Khôi</t>
  </si>
  <si>
    <t>702/QĐ-ĐHKT ngày 19/03/2020</t>
  </si>
  <si>
    <t>Phân tích hoạt động Marketing - Mix theo quan điểm của Simona tại Công ty cổ phần Sao Thái Dương</t>
  </si>
  <si>
    <t>TS. Nguyễn Thị Phi Nga</t>
  </si>
  <si>
    <t>786/QĐ-ĐHKT ngày 31/3/2020</t>
  </si>
  <si>
    <t>Quản lý nhân lực ở Công ty TNHH MTV ứng dụng kỹ thuật và sản xuất - Bộ Quốc Phòng</t>
  </si>
  <si>
    <t>566/QĐ-ĐHKT ngày 19/03/2020</t>
  </si>
  <si>
    <t>Quản lý nhân lực tại Công ty cổ phần chứng khoán VNDIRECT</t>
  </si>
  <si>
    <t>1086/QĐ-ĐHKT ngày 15/5/2020</t>
  </si>
  <si>
    <t xml:space="preserve">Quản lý nhà nước về các khoản thu từ đất trên địa bàn tỉnh Vĩnh Phúc </t>
  </si>
  <si>
    <t>TS. Tô Thế Nguyên</t>
  </si>
  <si>
    <t>Học viện nông nghiệp Việt Nam</t>
  </si>
  <si>
    <t>582/QĐ-ĐHKT ngày 19/03/2020</t>
  </si>
  <si>
    <t>Công tác Quản lý thuế xuất nhập khẩu tại Tổng cục Hải quan</t>
  </si>
  <si>
    <t>TS. Trần Thế Nữ</t>
  </si>
  <si>
    <t>651/QĐ-ĐHKT ngày 19/03/2020</t>
  </si>
  <si>
    <t xml:space="preserve">Nghiên cứu đánh giá kết quả thực thi chính sách xây dựng nông thôn mới tại huyện Cẩm Xuyên, tỉnh Hà Tĩnh </t>
  </si>
  <si>
    <t>PGS.TS Nguyễn An Thịnh</t>
  </si>
  <si>
    <t>630/QĐ-ĐHKT ngày 19/03/2020</t>
  </si>
  <si>
    <t>Lai Châu</t>
  </si>
  <si>
    <t>Phân tích năng suất lao động trong các ngành công nghiệp chế tạo của Việt Nam trong bối cảnh hội nhập kinh tế quốc tế</t>
  </si>
  <si>
    <t>TS Nguyễn Tiến Dũng</t>
  </si>
  <si>
    <t>695/QĐ-ĐHKT ngày 19/03/2020</t>
  </si>
  <si>
    <t>Tiền Giang</t>
  </si>
  <si>
    <t>Vận dụng thẻ điểm cân bằng đánh giá hiệu quả hoạt động tại Trung tâm kinh doanh VNPT Tiền Giang</t>
  </si>
  <si>
    <t>TS. Nguyễn Thị Hương Liên</t>
  </si>
  <si>
    <t>647/QĐ-ĐHKT ngày 19/03/2020</t>
  </si>
  <si>
    <t>Quản lý tín dụng tại ngân hàng TMCP Công thương Việt Nam - Chi nhánh Thanh Hóa</t>
  </si>
  <si>
    <t>PGS.TS Nguyễn Anh Tuấn</t>
  </si>
  <si>
    <t>Trường ĐH Sư phạm Thể dục thể thao HN</t>
  </si>
  <si>
    <t>561/QĐ-ĐHKT ngày 19/03/2020</t>
  </si>
  <si>
    <t>Hoà Bình</t>
  </si>
  <si>
    <t>Xử lý nợ tại Công ty TNHH Mua bán nợ Việt Nam</t>
  </si>
  <si>
    <t>524/QĐ-ĐHKT ngày 19/03/2020</t>
  </si>
  <si>
    <t xml:space="preserve">Quản lý thuế tại Chi cục hải quan quản lý các khu công nghiệp Yên Phong </t>
  </si>
  <si>
    <t>782/QĐ-ĐHKT ngày 31/3/2020</t>
  </si>
  <si>
    <t>Quản lý tài sản công tại Tổng cục Hải quan</t>
  </si>
  <si>
    <t>TS. Phạm Ngọc Quang</t>
  </si>
  <si>
    <t>652/QĐ-ĐHKT ngày 19/03/2020</t>
  </si>
  <si>
    <t>Phát triển khu kinh tế cửa khẩu trên địa bàn tỉnh Cao Bằng</t>
  </si>
  <si>
    <t>592/QĐ-ĐHKT ngày 19/03/2020</t>
  </si>
  <si>
    <t xml:space="preserve">Huy động vốn tại Ngân hàng Nông nghiệp và Phát triển nông thôn Việt Nam - Chi nhánh Hà Tây </t>
  </si>
  <si>
    <t>525/QĐ-ĐHKT ngày 19/03/2020</t>
  </si>
  <si>
    <t>Thu hút đầu tư trực tiếp nước ngoài vào tỉnh Thái Nguyên</t>
  </si>
  <si>
    <t>PGS.TS Nguyễn Thị Kim Anh</t>
  </si>
  <si>
    <t>697/QĐ-ĐHKT ngày 19/03/2020</t>
  </si>
  <si>
    <t>Kiểm soát nội bộ hoạt động huy động vốn tại Ngân hàng TMCP Công Thương Việt Nam - Chi nhánh Đông Anh</t>
  </si>
  <si>
    <t>644/QĐ-ĐHKT ngày 19/03/2020</t>
  </si>
  <si>
    <t>Các nhân tố tác động đến thu hút FDI vào tỉnh Thái Nguyên</t>
  </si>
  <si>
    <t>TS Phạm Thu Phương</t>
  </si>
  <si>
    <t>699/QĐ-ĐHKT ngày 19/03/2020</t>
  </si>
  <si>
    <t>Phát triển nông nghiệp chất lượng cao của tỉnh Đắk Nông</t>
  </si>
  <si>
    <t>577/QĐ-ĐHKT ngày 19/03/2020</t>
  </si>
  <si>
    <t xml:space="preserve">Quản lý công nghệ tài chính tại Ngân hàng Nhà nước Việt Nam </t>
  </si>
  <si>
    <t>567/QĐ-ĐHKT ngày 19/03/2020</t>
  </si>
  <si>
    <t>Tác động của marketing nội bộ đến sự hài lòng của nhân viên tại Ngân hàng TMCP Công thương Việt Nam - Chi nhánh Đô Thành</t>
  </si>
  <si>
    <t>TS. Nguyễn Thu Hà</t>
  </si>
  <si>
    <t>599/QĐ-ĐHKT ngày 19/03/2020</t>
  </si>
  <si>
    <t>Các nhân tố ảnh hưởng đến ý định khởi sự kinh doanh của sinh viên Đại học Quốc gia Hà Nội</t>
  </si>
  <si>
    <t>612/QĐ-ĐHKT ngày 19/03/2020</t>
  </si>
  <si>
    <t>Sự hài lòng của khách hàng cá nhân đối với dịch vụ ngân hàng điện tử tại các Ngân Hàng Thương Mại Cổ Phần trên địa bàn thành phố Hà Nội</t>
  </si>
  <si>
    <t>PGS.TS. Phạm Thị Liên</t>
  </si>
  <si>
    <t>Khoa Quốc tế - ĐHQGHN</t>
  </si>
  <si>
    <t>2892/ĐHKT-QĐ ngày 3/10/2019</t>
  </si>
  <si>
    <t xml:space="preserve">Quản lý thu thuế thu nhập doanh nghiệp tại Cục thuế Tỉnh Vĩnh Phúc </t>
  </si>
  <si>
    <t>TS. Nguyễn Cẩm Nhung</t>
  </si>
  <si>
    <t>559/QĐ-ĐHKT ngày 19/03/2020</t>
  </si>
  <si>
    <t xml:space="preserve">Quản lý dịch vụ bưu chính chuyển phát tại Bưu điện tỉnh Vĩnh Phúc </t>
  </si>
  <si>
    <t>591/QĐ-ĐHKT ngày 19/03/2020</t>
  </si>
  <si>
    <t>Chiến lược cạnh tranh của Công ty Trách nhiệm hữu hạn KEVA</t>
  </si>
  <si>
    <t>PGS.TS. Trần Anh Tài</t>
  </si>
  <si>
    <t>595/QĐ-ĐHKT ngày 19/03/2020</t>
  </si>
  <si>
    <t>Vận dụng thẻ điểm cân bằng đánh giá hiệu quả hoạt động tại Công ty TNHH Kiểm toán Tư vấn Độc lập</t>
  </si>
  <si>
    <t>TS. Nguyễn Thị Thanh Hải</t>
  </si>
  <si>
    <t>648/QĐ-ĐHKT ngày 19/03/2020</t>
  </si>
  <si>
    <t>Phân tích và dự báo tài chính tại Công ty TNHH Công nghiệp Chính xác Việt Nam 1</t>
  </si>
  <si>
    <t>787/QĐ-ĐHKT ngày 31/3/2020</t>
  </si>
  <si>
    <t>Nghiên cứu đánh giá tác động của chính sách chi trả dịch vụ môi trường rừng đến sinh kế hộ gia đình tại vườn quốc gia Cát Tiên</t>
  </si>
  <si>
    <t>TS. Phạm Thu Thủy</t>
  </si>
  <si>
    <t>Tổ chức nghiên cứu Lâm nghiệp quốc tế (CIFOR)</t>
  </si>
  <si>
    <t>632/QĐ-ĐHKT ngày 19/03/2020</t>
  </si>
  <si>
    <t>Nhâp khẩu thép từ một số nước Đông Bắc Á và tác động tới ngành thép Việt Nam</t>
  </si>
  <si>
    <t>706/QĐ-ĐHKT ngày 19/03/2020</t>
  </si>
  <si>
    <t>Phát triển hoạt động tín dụng khách hàng cá nhân tại Ngân hàng TMCP Hàng Hải (MSB) - Chi nhánh Đống Đa</t>
  </si>
  <si>
    <t>TS. Nguyễn Thị Nhung</t>
  </si>
  <si>
    <t>657/QĐ-ĐHKT ngày 19/03/2020</t>
  </si>
  <si>
    <t>Đo lường rủi ro tín dụng theo Basel 2 tại ngân hàng TMCP Kỹ thương Việt Nam</t>
  </si>
  <si>
    <t>674/QĐ-ĐHKT ngày 19/03/2020</t>
  </si>
  <si>
    <t>Thúc đẩy xuất khẩu gỗ Việt Nam sang thị trường Nhật Bản</t>
  </si>
  <si>
    <t>TS. Nguyễn Tiến Minh</t>
  </si>
  <si>
    <t>704/QĐ-ĐHKT ngày 19/03/2020</t>
  </si>
  <si>
    <t>Xuất khẩu lao động của Việt Nam sang thị trường Nhật Bản và những vấn đề đặt ra</t>
  </si>
  <si>
    <t>PGS.TS Nguyễn Thị Kim Chi</t>
  </si>
  <si>
    <t>789/QĐ-ĐHKT ngày 31/3/2020</t>
  </si>
  <si>
    <t>Phát triển dịch vụ ngân hàng điện tử tại ngân hàng thương mại cổ phần ngoại thương Việt nam - Chi nhánh Thăng Long</t>
  </si>
  <si>
    <t>TS. Trịnh Thị Phan Lan</t>
  </si>
  <si>
    <t>Trường ĐH Kinh tế - ĐHQGHN</t>
  </si>
  <si>
    <t>2890/ĐHKT-QĐ ngày 3/10/2019</t>
  </si>
  <si>
    <t>Hà Giang</t>
  </si>
  <si>
    <t>656/QĐ-ĐHKT ngày 19/03/2020</t>
  </si>
  <si>
    <t>Đầu tư theo phương thức đối tác công tư: Kinh nghiệm quốc tế và hàm ý cho Việt Nam</t>
  </si>
  <si>
    <t>705/QĐ-ĐHKT ngày 19/03/2020</t>
  </si>
  <si>
    <t>Kế toán quản trị chi phí tại Công ty cổ phần đầu tư và xây dựng cầu đường số 18.6</t>
  </si>
  <si>
    <t>TS. Phan Thị Anh Đào</t>
  </si>
  <si>
    <t>Học viên Ngân hàng</t>
  </si>
  <si>
    <t>650/QĐ-ĐHKT ngày 19/03/2020</t>
  </si>
  <si>
    <t>Phát triển dịch vụ ngân hàng điện tử - EBANKING tại Ngân hàng TMCP Kỹ thương Việt Nam</t>
  </si>
  <si>
    <t>TS. Đặng Công Hoàn</t>
  </si>
  <si>
    <t>NHTMCP Kỹ thương Việt Nam</t>
  </si>
  <si>
    <t>685/QĐ-ĐHKT ngày 19/03/2020</t>
  </si>
  <si>
    <t>Hưng Yên</t>
  </si>
  <si>
    <t>Chiến tranh thương mại Mỹ - Trung Quốc và những tác động đối với Việt Nam</t>
  </si>
  <si>
    <t>PGS.TS Nguyễn Xuân Thiên</t>
  </si>
  <si>
    <t>707/QĐ-ĐHKT ngày 19/03/2020</t>
  </si>
  <si>
    <t>Quản trị dòng tiền tại công ty TNHH Phân phối Công nghệ và Dịch vụ mới Rồng Việt</t>
  </si>
  <si>
    <t>TS. Đỗ Hồng Nhung</t>
  </si>
  <si>
    <t>Trường ĐH Kinh tế Quốc dân</t>
  </si>
  <si>
    <t>687/QĐ-ĐHKT ngày 19/03/2020</t>
  </si>
  <si>
    <t>Thu hút đầu tư trực tiếp nước ngoài vào tỉnh Hải Dương</t>
  </si>
  <si>
    <t>698/QĐ-ĐHKT ngày 19/03/2020</t>
  </si>
  <si>
    <t>Công tác kế toán theo mô hình tự chủ tài chính tại Bệnh viện đa khoa huyện Ba Vì</t>
  </si>
  <si>
    <t>TS. Đỗ Kiều Oanh</t>
  </si>
  <si>
    <t>635/QĐ-ĐHKT ngày 19/03/2020</t>
  </si>
  <si>
    <t>TCNH</t>
  </si>
  <si>
    <t>Phát triển dịch vụ phi tín dụng tại Ngân hàng TMCP Ngoại thương Việt Nam - Chi nhánh Sóc Sơn</t>
  </si>
  <si>
    <t>659/QĐ-ĐHKT ngày 19/03/2020</t>
  </si>
  <si>
    <t>Phân tích và dự báo tài chính tại Công ty Cổ phần Y tế Quang Minh</t>
  </si>
  <si>
    <t>TS. Nguyễn Thị Hồng Thúy</t>
  </si>
  <si>
    <t>639/QĐ-ĐHKT ngày 19/03/2020</t>
  </si>
  <si>
    <t>Chiến lược cạnh tranh trong công tác tuyển sinh hệ Đại học chính quy tại Trường Đại học Công nghệ Đông Á</t>
  </si>
  <si>
    <t>605/QĐ-ĐHKT ngày 19/03/2020</t>
  </si>
  <si>
    <t>Văn hóa doanh nghiệp Công ty TNHH Daiwa house Việt Nam</t>
  </si>
  <si>
    <t>TS. Nguyễn Hồng Chỉnh</t>
  </si>
  <si>
    <t>Học viện Tài chính</t>
  </si>
  <si>
    <t>600/QĐ-ĐHKT ngày 19/03/2020</t>
  </si>
  <si>
    <t>Phát triển nhân lực công chức lãnh đạo, quản lý tại Kiểm toán nhà nước Việt Nam</t>
  </si>
  <si>
    <t>552/QĐ-ĐHKT ngày 19/03/2020</t>
  </si>
  <si>
    <t xml:space="preserve">Quản lý hoạt động kinh doanh của Công ty trách nhiệm hữu hạn một thành viên Yên Mỹ </t>
  </si>
  <si>
    <t>587/QĐ-ĐHKT ngày 19/03/2020</t>
  </si>
  <si>
    <t>Chất lượng công chức tại tổng cục dân số kế hoạch hóa gia đình</t>
  </si>
  <si>
    <t>TS. Hoàng Thị Hương</t>
  </si>
  <si>
    <t>778/QĐ-ĐHKT ngày 31/3/2020</t>
  </si>
  <si>
    <t>Quản lý nhân lực tại công ty TNHH MTV  Thanh Bình - BCA</t>
  </si>
  <si>
    <t>PGS.TS Vũ Đức Thanh</t>
  </si>
  <si>
    <t>781/QĐ-ĐHKT ngày 31/3/2020</t>
  </si>
  <si>
    <t>Quản lý ngân sách qua kho bạc nhà nước Hà Nội</t>
  </si>
  <si>
    <t>554/QĐ-ĐHKT ngày 19/03/2020</t>
  </si>
  <si>
    <t>Tạo động lực làm việc cho người lao động tại Bưu điện tỉnh Bắc Ninh</t>
  </si>
  <si>
    <t>PGS.TS. Nguyễn Đăng Minh</t>
  </si>
  <si>
    <t>624/QĐ-ĐHKT ngày 19/03/2020</t>
  </si>
  <si>
    <t>Thanh toán không dùng tiền mặt đối với dịch vụ công do nhà nước quản lý tại Việt Nam</t>
  </si>
  <si>
    <t>PGS.TS Nguyễn Anh Thu</t>
  </si>
  <si>
    <t>529/QĐ-ĐHKT ngày 19/03/2020</t>
  </si>
  <si>
    <t>Quản lý dịch vụ truyền hình qua internet xuyên biên giới tại Việt Nam</t>
  </si>
  <si>
    <t>572/QĐ-ĐHKT ngày 19/03/2020</t>
  </si>
  <si>
    <t>Tái cơ cấu ngành nông nghiệp trên địa bàn thành phố Hà Nội</t>
  </si>
  <si>
    <t>522/QĐ-ĐHKT ngày 19/03/2020</t>
  </si>
  <si>
    <t>Công tác quản lý thu thuế thu nhập doanh nghiệp tại cục Thuế thành phố Hà Nội</t>
  </si>
  <si>
    <t>654/QĐ-ĐHKT ngày 19/03/2020</t>
  </si>
  <si>
    <t>Quản lý đầu tư xây dựng cơ bản từ nguồn vốn ngân sách nhà nước trên địa bàn quận Thanh Xuân, Thành phố Hà Nội</t>
  </si>
  <si>
    <t>546/QĐ-ĐHKT ngày 19/03/2020</t>
  </si>
  <si>
    <t>Xuất khẩu hàng hóa Việt Nam sang thị trường CHLB Đức</t>
  </si>
  <si>
    <t>545/QĐ-ĐHKT ngày 19/03/2020</t>
  </si>
  <si>
    <t xml:space="preserve">Phát triển thẻ tín dụng quốc tế tại Ngân hàng TMCP Đầu tư và Phát triển Việt Nam - Chi nhánh Mỹ Đình </t>
  </si>
  <si>
    <t>521/QĐ-ĐHKT ngày 19/03/2020</t>
  </si>
  <si>
    <t>Kinh tế quốc tế</t>
  </si>
  <si>
    <t>kế toán</t>
  </si>
  <si>
    <t>SLHV</t>
  </si>
  <si>
    <t>Số HĐ</t>
  </si>
  <si>
    <t>Nguyễn Thị Mai</t>
  </si>
  <si>
    <t>Nguyễn Thị Mai Anh</t>
  </si>
  <si>
    <t>11/06/1993</t>
  </si>
  <si>
    <t>Khai thác điểm đến du lịch: Kinh nghiệm quốc tế và hàm ý cho Việt Nam</t>
  </si>
  <si>
    <t>3180/ĐHKT-QĐ ngày 16/11/2017</t>
  </si>
  <si>
    <t>2350/QĐ-ĐHKT ngày 25/8/2016 của Hiệu trưởng Trường ĐHKT</t>
  </si>
  <si>
    <t>0973467816</t>
  </si>
  <si>
    <t>maianh.hn116@gmail.com</t>
  </si>
  <si>
    <t>Hứa Minh</t>
  </si>
  <si>
    <t>04/03/1991</t>
  </si>
  <si>
    <t>0366443543</t>
  </si>
  <si>
    <t>huaminhtrang9186@gmail.com</t>
  </si>
  <si>
    <t>25500</t>
  </si>
  <si>
    <t xml:space="preserve">Nguyễn Thị </t>
  </si>
  <si>
    <t>29/11/1993</t>
  </si>
  <si>
    <t>B1?</t>
  </si>
  <si>
    <t>0973062235</t>
  </si>
  <si>
    <t>nguyenngoc2911@gmail.com</t>
  </si>
  <si>
    <t>Đỗ Thu</t>
  </si>
  <si>
    <t>Đỗ Thu Thảo</t>
  </si>
  <si>
    <t>05/01/1990</t>
  </si>
  <si>
    <t>TCNH1</t>
  </si>
  <si>
    <t>Phát triển dịch vụ ngân hàng ưu tiên tại Ngân hàng Thương mại cổ phần công thương Việt Nam - Chi nhánh Đông Anh</t>
  </si>
  <si>
    <t>408/QĐ-ĐHKT ngày 05/03/2020</t>
  </si>
  <si>
    <t>0904745191</t>
  </si>
  <si>
    <t>thaodt4@vietinbank.vn</t>
  </si>
  <si>
    <t>Ngô Thị Thu</t>
  </si>
  <si>
    <t>Quỳnh</t>
  </si>
  <si>
    <t>Ngô Thị Thu Quỳnh</t>
  </si>
  <si>
    <t>15/09/1993</t>
  </si>
  <si>
    <t>Quản trị rủi ro tín dụng khách hàng doanh nghiệp tại Ngân hàng TMCP Công thương Việt Nam - Chi nhánh KCN Hải Dương</t>
  </si>
  <si>
    <t>TS. Nguyễn Phú Hà</t>
  </si>
  <si>
    <t>691/QĐ-ĐHKT ngày 19/03/2020</t>
  </si>
  <si>
    <t>0349516527</t>
  </si>
  <si>
    <t>thuquynh.159@gmail.com</t>
  </si>
  <si>
    <t>Triệu Thị Thanh</t>
  </si>
  <si>
    <t>Huyền</t>
  </si>
  <si>
    <t>13/01/1983</t>
  </si>
  <si>
    <t>0919754392</t>
  </si>
  <si>
    <t>h13011983@gmail.com</t>
  </si>
  <si>
    <t xml:space="preserve"> </t>
  </si>
  <si>
    <t>Nguyễn Thị Huyền</t>
  </si>
  <si>
    <t>Nguyễn Thị Huyền Trang</t>
  </si>
  <si>
    <t>25/07/1993</t>
  </si>
  <si>
    <t>60310106</t>
  </si>
  <si>
    <t>Chính sách thu hút vốn đầu tư mạo hiểm cho các Startups tại Israel và bài học kinh nghiệm cho Việt Nam</t>
  </si>
  <si>
    <t>TS Nguyễn Anh Thu</t>
  </si>
  <si>
    <t>3075/ĐHKT-QĐ ngày 8/11/2017</t>
  </si>
  <si>
    <t>0379818818</t>
  </si>
  <si>
    <t>nguyentrangnt05@gmail.com</t>
  </si>
  <si>
    <t>Bùi Thị</t>
  </si>
  <si>
    <t>10/12/1986</t>
  </si>
  <si>
    <t>0947476793</t>
  </si>
  <si>
    <t>buianh.10121986@gmail.com</t>
  </si>
  <si>
    <t>Cao Thị</t>
  </si>
  <si>
    <t>Cao Thị Trang</t>
  </si>
  <si>
    <t>30/11/1990</t>
  </si>
  <si>
    <t>Marketing sản phẩm thẻ tín dụng tại Ngân hàng Thương mại cổ phần Việt Nam Thịnh Vượng</t>
  </si>
  <si>
    <t>TS. Vũ Thị Minh Hiền</t>
  </si>
  <si>
    <t>1258/ĐHKT-QĐ ngày 3/5/2019</t>
  </si>
  <si>
    <t>0987195365</t>
  </si>
  <si>
    <t>caotrang.th@gmail.com</t>
  </si>
  <si>
    <t>Nguyễn Trà</t>
  </si>
  <si>
    <t>28/09/1994</t>
  </si>
  <si>
    <t>Thầy Đường</t>
  </si>
  <si>
    <t>0987351994</t>
  </si>
  <si>
    <t>ntmy1994@gmail.com</t>
  </si>
  <si>
    <t>Nợ hs và lv</t>
  </si>
  <si>
    <t>Đinh Thị</t>
  </si>
  <si>
    <t>06/11/1986</t>
  </si>
  <si>
    <t>0968083839</t>
  </si>
  <si>
    <t>dinhthidung1986@gmail.com</t>
  </si>
  <si>
    <t>nợ lv</t>
  </si>
  <si>
    <t>A Hiệp</t>
  </si>
  <si>
    <t>Hoàng Thị Hương</t>
  </si>
  <si>
    <t>Trần Thị Thu</t>
  </si>
  <si>
    <t>Hằng</t>
  </si>
  <si>
    <t>22/08/1995</t>
  </si>
  <si>
    <t>0971457078</t>
  </si>
  <si>
    <t>hangsora95@gmail.com</t>
  </si>
  <si>
    <t>Hoàng Thị Phượng</t>
  </si>
  <si>
    <t>21/07/1985</t>
  </si>
  <si>
    <t>Tạo động lực làm việc cho cán bộ, công chức tại Cục thuế tỉnh Vĩnh Phúc</t>
  </si>
  <si>
    <t>GS.TS. Bùi Xuân Phong</t>
  </si>
  <si>
    <t>Học viện Công nghệ Bưu chính Viễn thông</t>
  </si>
  <si>
    <t>1051/ĐHKT-QĐ ngày 17/04/2018</t>
  </si>
  <si>
    <t>0989960198</t>
  </si>
  <si>
    <t>htphuong.vph@gmail.com</t>
  </si>
  <si>
    <t>Huế</t>
  </si>
  <si>
    <t>16/04/1979</t>
  </si>
  <si>
    <t>0989196889</t>
  </si>
  <si>
    <t>hue6889@gmail.com</t>
  </si>
  <si>
    <t>QLKT1</t>
  </si>
  <si>
    <t> 18057728</t>
  </si>
  <si>
    <t>Lê Thị Hải</t>
  </si>
  <si>
    <t>Lê Thị Hải Yến</t>
  </si>
  <si>
    <t>25/11/1987</t>
  </si>
  <si>
    <t>Hiệu quả sử dụng vốn tại Công ty Cổ phần Máy - Thiết bị Dầu khí</t>
  </si>
  <si>
    <t>1315/ĐHKT-QĐ ngày 3/5/2019</t>
  </si>
  <si>
    <t>0915252511</t>
  </si>
  <si>
    <t>lehaiyen2511@gmail.com</t>
  </si>
  <si>
    <t>Lê Thị Ngọc</t>
  </si>
  <si>
    <t>08/03/1990</t>
  </si>
  <si>
    <t>0988821550</t>
  </si>
  <si>
    <t>leha0803@gmail.com</t>
  </si>
  <si>
    <t>Phạm Thế</t>
  </si>
  <si>
    <t>Lam</t>
  </si>
  <si>
    <t>12/12/1982</t>
  </si>
  <si>
    <t>0943114498</t>
  </si>
  <si>
    <t>lam309@gmail.com</t>
  </si>
  <si>
    <t>Đinh Thị Lan</t>
  </si>
  <si>
    <t>Đinh Thị Lan Hương</t>
  </si>
  <si>
    <t>26/08/1992</t>
  </si>
  <si>
    <t>Chất lượng nguồn nhân lực tại Bệnh viện Mắt, Tỉnh Ninh Bình</t>
  </si>
  <si>
    <t>1277/ĐHKT-QĐ ngày 3/5/2019</t>
  </si>
  <si>
    <t>0357839009</t>
  </si>
  <si>
    <t>lanhuong26139@gmail.com</t>
  </si>
  <si>
    <t>Dương Quang</t>
  </si>
  <si>
    <t>Dương Quang Trung</t>
  </si>
  <si>
    <t>01/09/1975</t>
  </si>
  <si>
    <t>Quản trị Kinh doanh</t>
  </si>
  <si>
    <t>Chiến lược kinh doanh của Công ty cổ phần xuất nhập khẩu hàng không</t>
  </si>
  <si>
    <t>3066/ĐHKT-QĐ ngày 8/11/2017</t>
  </si>
  <si>
    <t>0961756969</t>
  </si>
  <si>
    <t>dquangtrung@gmail.com</t>
  </si>
  <si>
    <t>Vũ Minh</t>
  </si>
  <si>
    <t>Tuệ</t>
  </si>
  <si>
    <t>Vũ Minh Tuệ</t>
  </si>
  <si>
    <t>13/12/1981</t>
  </si>
  <si>
    <t>Xây dựng chiến lược phát triển thương hiệu cho Tổng công ty Thép Việt Nam</t>
  </si>
  <si>
    <t>3067/ĐHKT-QĐ ngày 8/11/2017</t>
  </si>
  <si>
    <t>0936290909</t>
  </si>
  <si>
    <t>tuevm81@gmail.com</t>
  </si>
  <si>
    <t>16/09/1993</t>
  </si>
  <si>
    <t>0981039338</t>
  </si>
  <si>
    <t>ducthinh1691993@gmail.com</t>
  </si>
  <si>
    <t>Nguyễn Quỳnh</t>
  </si>
  <si>
    <t>28/09/1989</t>
  </si>
  <si>
    <t>Mô hình phát triển kinh tế số của Hàn Quốc và bài học kinh nghiệm cho Việt Nam</t>
  </si>
  <si>
    <t>PGS.TS. Nguyễn Anh Thu</t>
  </si>
  <si>
    <t>694/QĐ-ĐHKT ngày 19/03/2020</t>
  </si>
  <si>
    <t>nợ hồ sơ</t>
  </si>
  <si>
    <t>Hoàng Công</t>
  </si>
  <si>
    <t>Quang</t>
  </si>
  <si>
    <t>Hoàng Công Quang</t>
  </si>
  <si>
    <t>Hoàn thiện hệ thống kiểm soát nội bộ tại Kho bạc nhà nước Bắc Ninh</t>
  </si>
  <si>
    <t>TS. Lê Đình Thăng</t>
  </si>
  <si>
    <t>Trường Đào tạo và bồi dưỡng nghiệp vụ kiểm toán</t>
  </si>
  <si>
    <t>2406/QĐ-ĐHKT ngày 23/08/2019</t>
  </si>
  <si>
    <t>0904186333</t>
  </si>
  <si>
    <t>quanghc.sav@gmail.com</t>
  </si>
  <si>
    <t>Nợ B1, cam kết, check lại phí gia hạn</t>
  </si>
  <si>
    <t>thiếu HP</t>
  </si>
  <si>
    <t>Văn Thị Cẩm</t>
  </si>
  <si>
    <t>04/04/1990</t>
  </si>
  <si>
    <t>0976290268</t>
  </si>
  <si>
    <t>binhminh020819@gmail.com</t>
  </si>
  <si>
    <t>bs</t>
  </si>
  <si>
    <t>Nguyễn Trang</t>
  </si>
  <si>
    <t>24/07/1994</t>
  </si>
  <si>
    <t>0969247194</t>
  </si>
  <si>
    <t>trangnhung.ntn@gmail.com</t>
  </si>
  <si>
    <t>Phạm Đắc</t>
  </si>
  <si>
    <t>23/08/1995</t>
  </si>
  <si>
    <t>0967890687</t>
  </si>
  <si>
    <t>phamhung23ulsa@gmail.com</t>
  </si>
  <si>
    <t>Phạm Thắng Phi</t>
  </si>
  <si>
    <t>Đình</t>
  </si>
  <si>
    <t>16/02/1969</t>
  </si>
  <si>
    <t>Quản lý nhân lực tại Công ty cổ phần dịch vụ dầu khí Quảng Ngãi PTSC</t>
  </si>
  <si>
    <t>87/ĐHKT-QĐ ngày 7/1/2019</t>
  </si>
  <si>
    <t>0332537556</t>
  </si>
  <si>
    <t>dinhptptchc@gmail.com</t>
  </si>
  <si>
    <t>Huy động vốn tiền gửi tại Ngân hàng TMCP Đầu tư và Phát triển Việt Nam - Chi nhánh Mỹ Đình</t>
  </si>
  <si>
    <t>686/QĐ-ĐHKT ngày 19/03/2020</t>
  </si>
  <si>
    <t>Kiểm soát chi thường xuyên ngân sách cấp xã tại Kho bạc nhà nước Hà Đông</t>
  </si>
  <si>
    <t>549/QĐ-ĐHKT ngày 19/03/2020</t>
  </si>
  <si>
    <t>Quản lý nhân lực tại Công ty Cổ phần Sông Đà 5</t>
  </si>
  <si>
    <t>526/QĐ-ĐHKT ngày 19/03/2020</t>
  </si>
  <si>
    <t>Quản lý nhân lực tại Công ty cổ phần Thương mại và Dịch vụ kỹ thuật Quốc Việt</t>
  </si>
  <si>
    <t>556/QĐ-ĐHKT ngày 19/03/2020</t>
  </si>
  <si>
    <t>Phân tích và dự báo tài chính tại Công ty TNHH Daesun Vina</t>
  </si>
  <si>
    <t>PGS.TS Trần Văn Thuận</t>
  </si>
  <si>
    <t>Trường ĐH Kinh tế quốc dân</t>
  </si>
  <si>
    <t>641/QĐ-ĐHKT ngày 19/03/2020</t>
  </si>
  <si>
    <t>Phát triển ngân hàng số tại Việt Nam trong bối cảnh hội nhập kinh tế quốc tế</t>
  </si>
  <si>
    <t>TS Nguyễn Cẩm Nhung</t>
  </si>
  <si>
    <t>700/QĐ-ĐHKT ngày 19/03/2020</t>
  </si>
  <si>
    <t>Quản lý chi thường xuyên ngân sách nhà nước của các đơn vị hành chính qua kho bạc nhà nước quận Cầu Giấy, Hà Nội</t>
  </si>
  <si>
    <t>PGS.TS. Phạm Văn Dũng</t>
  </si>
  <si>
    <t>2973/ĐHKT-QĐ ngày 3/10/2019</t>
  </si>
  <si>
    <t>Thu hút đầu tư trực tiếp nước ngoài vào ngành nông nghiệp của một số nước ASEAN và bài học kinh nghiệm đối với Việt Nam</t>
  </si>
  <si>
    <t>696/QĐ-ĐHKT ngày 19/03/2020</t>
  </si>
  <si>
    <t>Hoạt động Marketing sản phẩm bảo hiểm du lịch quốc tế của Tổng công ty Cổ phần Bảo hiểm Bưu điện</t>
  </si>
  <si>
    <t>615/QĐ-ĐHKT ngày 19/03/2020</t>
  </si>
  <si>
    <t xml:space="preserve">Quản lý tài chính tại Công ty cổ phần nông dược Phương Nam </t>
  </si>
  <si>
    <t>TS. Trần Quang Tuyến</t>
  </si>
  <si>
    <t>580/QĐ-ĐHKT ngày 19/03/2020</t>
  </si>
  <si>
    <t xml:space="preserve">Kiểm soát nội bộ quy trình huy động vốn tại Ngân hàng đầu tư và phát triển Việt Nam - Chi nhánh Ngọc Khánh Hà Nội </t>
  </si>
  <si>
    <t>PGS.TS Phan Trung Kiên</t>
  </si>
  <si>
    <t>642/QĐ-ĐHKT ngày 19/03/2020</t>
  </si>
  <si>
    <t>Thu hút đầu tư trực tiếp nước ngoài vào phát triển sản phẩm du lịch đặc thù vùng Duyên hải Nam Trung bộ trong bối cảnh hội nhập kinh tế quốc tế</t>
  </si>
  <si>
    <t>790/QĐ-ĐHKT ngày 31/3/2020</t>
  </si>
  <si>
    <t>Kinh nghiệm xây dựng hệ sinh thái khởi nghiệp của Hồng Kông và bài học cho Việt Nam</t>
  </si>
  <si>
    <t>TS Nguyễn Thị Vũ Hà</t>
  </si>
  <si>
    <t>701/QĐ-ĐHKT ngày 19/03/2020</t>
  </si>
  <si>
    <t>nợ hs</t>
  </si>
  <si>
    <t>Thầy Hội</t>
  </si>
  <si>
    <t>Thực tế</t>
  </si>
  <si>
    <t>nợ 1</t>
  </si>
  <si>
    <t>A Tiến</t>
  </si>
  <si>
    <t>Cô Thu</t>
  </si>
  <si>
    <t>Số lượng học viên</t>
  </si>
  <si>
    <t>Tổng</t>
  </si>
  <si>
    <t>Ngô Huy</t>
  </si>
  <si>
    <t>02/02/1969</t>
  </si>
  <si>
    <t>0912005479</t>
  </si>
  <si>
    <t>huytoan08@gmail.com</t>
  </si>
  <si>
    <t>Nghiên cứu đánh giá công tác quản lý nhà nước về mạng xã hội tại Việt Nam</t>
  </si>
  <si>
    <t>791/QĐ-ĐHKT ngày 31/3/2020</t>
  </si>
  <si>
    <t xml:space="preserve">DANH SÁCH HỌC VIÊN ĐỀ NGHỊ XÉT TỐT NGHIỆP THÁNG 12 NĂM 2020
</t>
  </si>
  <si>
    <t>Nguyễn Đình</t>
  </si>
  <si>
    <t>12/01/1990</t>
  </si>
  <si>
    <t>QH-2015-E</t>
  </si>
  <si>
    <t>Quản lý tín dụng bán lẻ tại Ngân hàng TMCP Công thương Việt Nam - Chi nhánh Hà Tĩnh</t>
  </si>
  <si>
    <t>TS. Đỗ Anh Đức</t>
  </si>
  <si>
    <t>Nguyên CB Trường ĐHKT-ĐHQGHN</t>
  </si>
  <si>
    <t>1003/QĐ-ĐHKT ngày 04/05/2017</t>
  </si>
  <si>
    <t>5756/QĐ-ĐHKT ngày 31/12/2015</t>
  </si>
  <si>
    <t>0985021888</t>
  </si>
  <si>
    <t>dinhphuongbank@gmail.com</t>
  </si>
  <si>
    <t>15055449</t>
  </si>
  <si>
    <t>Danh sách gồm 01 học viên./.</t>
  </si>
  <si>
    <t>60340410</t>
  </si>
  <si>
    <t>Định hướng ứng dụng</t>
  </si>
  <si>
    <t>3.13</t>
  </si>
  <si>
    <t>8.8</t>
  </si>
  <si>
    <t>A</t>
  </si>
  <si>
    <t>4084/QĐ-ĐHKT ngày 30/12/2019</t>
  </si>
  <si>
    <t>PGS.TS. Trần Đức Hiệp</t>
  </si>
  <si>
    <t>PGS.TS. Nguyễn Anh Tuấn</t>
  </si>
  <si>
    <t>TS. Lê Kim Sa</t>
  </si>
  <si>
    <t>14/01/2020</t>
  </si>
  <si>
    <t>18057634</t>
  </si>
  <si>
    <t>18057593</t>
  </si>
  <si>
    <t>A Hiệp/ Thầy Tốn</t>
  </si>
  <si>
    <t>23/01/1976</t>
  </si>
  <si>
    <t>Xuất khẩu lao động của Việt Nam sang thị trường Đài Loan và những vấn đề đặt ra</t>
  </si>
  <si>
    <t>0989099496</t>
  </si>
  <si>
    <t>nga230176@gmail.com</t>
  </si>
  <si>
    <t>Vũ Thị Việt</t>
  </si>
  <si>
    <t>703/QĐ-ĐHKT ngày 19/03/2020</t>
  </si>
  <si>
    <t>TS. Phan Trung Chính</t>
  </si>
  <si>
    <t>TS. Nguyễn Mạnh Hùng</t>
  </si>
  <si>
    <t>PGS.TS. Phạm Thị Hồng Điệp</t>
  </si>
  <si>
    <t>16/11/2020</t>
  </si>
  <si>
    <t>3389 /QĐ-ĐHKT</t>
  </si>
  <si>
    <t>9.0</t>
  </si>
  <si>
    <t>3.00</t>
  </si>
  <si>
    <t>A Thành</t>
  </si>
  <si>
    <t>Thầy Dũng</t>
  </si>
  <si>
    <t>BSLL</t>
  </si>
  <si>
    <t>0902046686</t>
  </si>
  <si>
    <t>quynhanh28989@gmail.com</t>
  </si>
  <si>
    <t>Nguyễn Hà Trung</t>
  </si>
  <si>
    <t>16/03/1979</t>
  </si>
  <si>
    <t>Quản lý thuế đối với các doanh nghiệp có vốn đầu tư trực tiếp nước ngoài trên địa bàn Hà Nội</t>
  </si>
  <si>
    <t>Học viện Hành chính Quốc Gia HCM</t>
  </si>
  <si>
    <t>1182/ĐHKT-QĐ ngày 3/5/2019</t>
  </si>
  <si>
    <t>0904236666</t>
  </si>
  <si>
    <t>hatrungtax66@gmail.com</t>
  </si>
  <si>
    <t>bằng TA giả</t>
  </si>
  <si>
    <t>chưa đủ điểm</t>
  </si>
  <si>
    <t>1 ng bằng NN giả</t>
  </si>
  <si>
    <t>3 người chưa đủ điểm</t>
  </si>
  <si>
    <t>HĐ 2 phương</t>
  </si>
  <si>
    <t>T Hải</t>
  </si>
  <si>
    <t>Thầy Hải</t>
  </si>
  <si>
    <t>Lê Thị Thu</t>
  </si>
  <si>
    <t>17/02/1978</t>
  </si>
  <si>
    <t>0968335883</t>
  </si>
  <si>
    <t xml:space="preserve">Chính sách phát triển trái cây sạch ở Việt Nam </t>
  </si>
  <si>
    <t>PGS.TS Đào Văn Hùng</t>
  </si>
  <si>
    <t>Học viện Chính sách và Phát triển</t>
  </si>
  <si>
    <t>537/QĐ-ĐHKT ngày 19/03/2020</t>
  </si>
  <si>
    <t>Danh sách gồm 151 học viên./.</t>
  </si>
  <si>
    <t>Đơn</t>
  </si>
  <si>
    <t>Chưa đủ điểm</t>
  </si>
  <si>
    <t xml:space="preserve"> luonqha@gmail.com </t>
  </si>
  <si>
    <t>hoangson.jackie@gmail.com</t>
  </si>
  <si>
    <t>lehabiancovn@gmail.com</t>
  </si>
  <si>
    <t>luonqha@gmail.com</t>
  </si>
  <si>
    <t>phamducthinhvptu@gmail.com</t>
  </si>
  <si>
    <t>Danh sách gồm 145 học viên./.</t>
  </si>
  <si>
    <t>Thí điểm</t>
  </si>
  <si>
    <t>Định hướng nghiên cứu</t>
  </si>
  <si>
    <t xml:space="preserve">B1 </t>
  </si>
  <si>
    <t>Ielts</t>
  </si>
  <si>
    <t>Quản trị các tổ chức tài chính</t>
  </si>
  <si>
    <t>Chính sách công &amp; phát triển</t>
  </si>
  <si>
    <t>ngày 6 tháng 1 năm 2021</t>
  </si>
  <si>
    <t>ngày 5 tháng 1 năm 2021</t>
  </si>
  <si>
    <t>ngày 14 tháng 1 năm 2021</t>
  </si>
  <si>
    <t>Chưa hoàn thiện sau bảo vệ</t>
  </si>
  <si>
    <t>3685/QĐ-ĐHKT ngày 28/12/2017</t>
  </si>
  <si>
    <t>Danh sách gồm 137 học viên./.</t>
  </si>
  <si>
    <t> 18057521</t>
  </si>
  <si>
    <t>218/QĐ-ĐHKT ngày 10/01/2019</t>
  </si>
  <si>
    <t>1969/QĐ-ĐHKT ngày 19/07/2017</t>
  </si>
  <si>
    <t>4009 /QĐ-ĐHKT ngày 21 tháng 12 năm 2020</t>
  </si>
  <si>
    <t>PGS.TS. Nguyễn Trúc Lê</t>
  </si>
  <si>
    <t>TS. Nguyễn Hữu Hiểu</t>
  </si>
  <si>
    <t>TS. Hoàng Ngọc Hải</t>
  </si>
  <si>
    <t>TS. Nguyễn Thị Lan Hương</t>
  </si>
  <si>
    <t>TS. Nguyễn Đình Tiến</t>
  </si>
  <si>
    <t>Danh sách gồm 8 học viên./.</t>
  </si>
  <si>
    <t>Sao y</t>
  </si>
  <si>
    <t>Đăng ký sao y</t>
  </si>
  <si>
    <t>Danh sách gồm 5 học viên./.</t>
  </si>
  <si>
    <t>STT</t>
  </si>
  <si>
    <t>4007 /QĐ-ĐHKT ngày 21 tháng 12 năm 2020</t>
  </si>
  <si>
    <t>3868 /QĐ-ĐHKT ngày 14 tháng 12 năm 2020</t>
  </si>
  <si>
    <t>TS. Nguyễn Thế Anh</t>
  </si>
  <si>
    <t>TS. Phạm Việt Thắng</t>
  </si>
  <si>
    <t>ngày 23 tháng 12 năm 2020</t>
  </si>
  <si>
    <t>3825 /QĐ-ĐHKT ngày 11 tháng 12 năm 2020</t>
  </si>
  <si>
    <t>PGS.TS. Trịnh Thị Hoa Mai</t>
  </si>
  <si>
    <t>PGS.TS. Mai Thu Hiền</t>
  </si>
  <si>
    <t>TS. Trần Thị Vân Anh</t>
  </si>
  <si>
    <t>TS. Vũ Thị Loan</t>
  </si>
  <si>
    <t>PGS.TS. Nguyễn Thanh Phương</t>
  </si>
  <si>
    <t>ngày 24 tháng 12 năm 2020</t>
  </si>
  <si>
    <t>3870 /QĐ-ĐHKT ngày 14 tháng 12 năm 2020</t>
  </si>
  <si>
    <t>PGS.TS. Nguyễn Mạnh Tuân</t>
  </si>
  <si>
    <t>TS. Trần Kim Hào</t>
  </si>
  <si>
    <t>TS. Trần Việt Thảo</t>
  </si>
  <si>
    <t>TS. Lưu Hữu Văn</t>
  </si>
  <si>
    <t>Loại chương trình đào tạo</t>
  </si>
  <si>
    <t>Ngành/
Chuyên ngành</t>
  </si>
  <si>
    <t>CỘNG HÒA XÃ HỘI CHỦ NGHĨA VIỆT NAM</t>
  </si>
  <si>
    <t>Độc lập - Tự do - Hạnh phúc</t>
  </si>
  <si>
    <t>B+</t>
  </si>
  <si>
    <t xml:space="preserve">DANH SÁCH HỌC VIÊN ĐƯỢC CÔNG NHẬN HỌC VỊ VÀ CẤP BẰNG THẠC SĨ </t>
  </si>
  <si>
    <t>Điểm luận văn 
(hệ chữ)</t>
  </si>
  <si>
    <t xml:space="preserve">2350/QĐ-ĐHKT ngày 25/8/2016 </t>
  </si>
  <si>
    <t xml:space="preserve">3685/QĐ-ĐHKT ngày 28/12/2017 </t>
  </si>
  <si>
    <t xml:space="preserve">4094/QĐ-ĐHKT ngày 16/12/2016 </t>
  </si>
  <si>
    <t>Điểm luận văn 
(hệ 10)</t>
  </si>
  <si>
    <t>HIỆU TRƯỞNG</t>
  </si>
  <si>
    <t>I</t>
  </si>
  <si>
    <t>Ngành Quản trị kinh doanh</t>
  </si>
  <si>
    <t>II</t>
  </si>
  <si>
    <t>Ngành Tài chính - Ngân hàng</t>
  </si>
  <si>
    <t>III</t>
  </si>
  <si>
    <t>Chuyên ngành Quản lý kinh tế</t>
  </si>
  <si>
    <t>Mã số: 8340101</t>
  </si>
  <si>
    <t>Mã số: 8340201</t>
  </si>
  <si>
    <t>Mã số: 8310110</t>
  </si>
  <si>
    <t>(kèm theo Quyết định số  988 /QĐ-ĐHKT ngày  31 / 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</si>
</sst>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_-* #,##0\ _₫_-;\-* #,##0\ _₫_-;_-* &quot;-&quot;??\ _₫_-;_-@_-"/>
  </numFmts>
  <fonts count="19">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b/>
      <sz val="13"/>
      <name val="Times New Roman"/>
      <family val="1"/>
    </font>
    <font>
      <i/>
      <sz val="13"/>
      <name val="Times New Roman"/>
      <family val="1"/>
      <charset val="163"/>
    </font>
    <font>
      <u/>
      <sz val="13"/>
      <name val="Times New Roman"/>
      <family val="1"/>
    </font>
    <font>
      <sz val="10"/>
      <color theme="1"/>
      <name val="Arial"/>
      <family val="2"/>
    </font>
    <font>
      <sz val="10"/>
      <name val="Arial"/>
      <family val="2"/>
    </font>
    <font>
      <b/>
      <sz val="10"/>
      <name val="Arial"/>
      <family val="2"/>
    </font>
    <font>
      <u/>
      <sz val="1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43" fontId="15" fillId="0" borderId="0" applyFont="0" applyFill="0" applyBorder="0" applyAlignment="0" applyProtection="0"/>
  </cellStyleXfs>
  <cellXfs count="193">
    <xf numFmtId="0" fontId="0" fillId="0" borderId="0" xfId="0"/>
    <xf numFmtId="0" fontId="9" fillId="0" borderId="0" xfId="0" applyFont="1" applyFill="1"/>
    <xf numFmtId="0" fontId="7" fillId="0" borderId="0" xfId="0" applyFont="1" applyFill="1"/>
    <xf numFmtId="0" fontId="9" fillId="0" borderId="0" xfId="0" applyFont="1" applyFill="1" applyAlignment="1">
      <alignment horizontal="left"/>
    </xf>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7" fillId="0" borderId="0" xfId="0" applyFont="1" applyFill="1" applyAlignment="1">
      <alignment horizontal="center" vertical="center" wrapText="1"/>
    </xf>
    <xf numFmtId="0" fontId="12" fillId="0" borderId="0" xfId="0" applyFont="1" applyFill="1"/>
    <xf numFmtId="0" fontId="11"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4" fontId="7" fillId="0" borderId="0" xfId="0" applyNumberFormat="1" applyFont="1" applyFill="1"/>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0" xfId="0" applyFill="1"/>
    <xf numFmtId="3" fontId="7" fillId="0" borderId="0" xfId="0" applyNumberFormat="1" applyFont="1" applyFill="1" applyAlignment="1">
      <alignment horizontal="center" vertical="center" wrapText="1"/>
    </xf>
    <xf numFmtId="0" fontId="9" fillId="0" borderId="0" xfId="0" applyFont="1" applyFill="1" applyBorder="1" applyAlignment="1">
      <alignment horizontal="left"/>
    </xf>
    <xf numFmtId="0" fontId="0" fillId="2" borderId="0" xfId="0" applyFill="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1" xfId="0" applyFont="1" applyFill="1" applyBorder="1" applyAlignment="1">
      <alignment vertical="center" wrapText="1"/>
    </xf>
    <xf numFmtId="0" fontId="10" fillId="2" borderId="3"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4" fontId="7" fillId="2" borderId="1" xfId="7" applyNumberFormat="1" applyFont="1" applyFill="1" applyBorder="1" applyAlignment="1">
      <alignment horizontal="center" vertical="center" wrapText="1"/>
    </xf>
    <xf numFmtId="0" fontId="10" fillId="2" borderId="1" xfId="0" quotePrefix="1" applyFont="1" applyFill="1" applyBorder="1" applyAlignment="1">
      <alignment horizontal="center" vertical="center" wrapText="1"/>
    </xf>
    <xf numFmtId="0" fontId="5" fillId="2" borderId="1" xfId="10"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2" borderId="0" xfId="0" applyFont="1" applyFill="1"/>
    <xf numFmtId="0" fontId="7" fillId="2" borderId="0" xfId="0" applyFont="1" applyFill="1"/>
    <xf numFmtId="0" fontId="16" fillId="3" borderId="0" xfId="0" applyFont="1" applyFill="1"/>
    <xf numFmtId="0" fontId="17" fillId="3" borderId="0" xfId="0" applyFont="1" applyFill="1"/>
    <xf numFmtId="0" fontId="16" fillId="3" borderId="1" xfId="0" applyFont="1" applyFill="1" applyBorder="1" applyAlignment="1">
      <alignment horizontal="center"/>
    </xf>
    <xf numFmtId="0" fontId="17" fillId="3" borderId="1" xfId="0" applyFont="1" applyFill="1" applyBorder="1" applyAlignment="1">
      <alignment horizontal="center"/>
    </xf>
    <xf numFmtId="0" fontId="16" fillId="3" borderId="1" xfId="0" applyFont="1" applyFill="1" applyBorder="1" applyAlignment="1">
      <alignment horizontal="left"/>
    </xf>
    <xf numFmtId="0" fontId="16" fillId="3" borderId="0" xfId="0" applyFont="1" applyFill="1" applyAlignment="1">
      <alignment horizontal="left"/>
    </xf>
    <xf numFmtId="0" fontId="17" fillId="3" borderId="1" xfId="0" applyFont="1" applyFill="1" applyBorder="1" applyAlignment="1">
      <alignment horizontal="left"/>
    </xf>
    <xf numFmtId="0" fontId="7" fillId="3" borderId="0" xfId="0" applyFont="1" applyFill="1"/>
    <xf numFmtId="0" fontId="9" fillId="3" borderId="0" xfId="0" applyFont="1" applyFill="1"/>
    <xf numFmtId="0" fontId="9" fillId="3" borderId="0" xfId="0" applyFont="1" applyFill="1" applyAlignment="1">
      <alignment horizontal="left"/>
    </xf>
    <xf numFmtId="0" fontId="9" fillId="3" borderId="0" xfId="0" applyFont="1" applyFill="1" applyAlignment="1">
      <alignment horizontal="center"/>
    </xf>
    <xf numFmtId="0" fontId="10" fillId="3" borderId="0" xfId="0" applyFont="1" applyFill="1"/>
    <xf numFmtId="4" fontId="9" fillId="3" borderId="0" xfId="0" applyNumberFormat="1" applyFont="1" applyFill="1"/>
    <xf numFmtId="43" fontId="7" fillId="3" borderId="0" xfId="12" applyFont="1" applyFill="1" applyAlignment="1">
      <alignment horizontal="center" vertical="center" wrapText="1"/>
    </xf>
    <xf numFmtId="0" fontId="12" fillId="3" borderId="0" xfId="0" applyFont="1" applyFill="1"/>
    <xf numFmtId="0" fontId="11" fillId="3" borderId="0" xfId="0" applyFont="1" applyFill="1"/>
    <xf numFmtId="0" fontId="7" fillId="3" borderId="0" xfId="0" applyFont="1" applyFill="1" applyAlignment="1">
      <alignment horizontal="left"/>
    </xf>
    <xf numFmtId="0" fontId="7" fillId="3" borderId="0" xfId="0" applyFont="1" applyFill="1" applyAlignment="1">
      <alignment horizontal="center"/>
    </xf>
    <xf numFmtId="4" fontId="7" fillId="3" borderId="0" xfId="0" applyNumberFormat="1" applyFont="1" applyFill="1"/>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4" fontId="12" fillId="3" borderId="1" xfId="0" applyNumberFormat="1" applyFont="1" applyFill="1" applyBorder="1" applyAlignment="1">
      <alignment horizontal="center" vertical="center" wrapText="1"/>
    </xf>
    <xf numFmtId="43" fontId="12" fillId="3" borderId="1" xfId="12"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quotePrefix="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quotePrefix="1"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0" fontId="5" fillId="3" borderId="1" xfId="10" applyFill="1" applyBorder="1" applyAlignment="1">
      <alignment horizontal="center" vertical="center" wrapText="1"/>
    </xf>
    <xf numFmtId="43" fontId="7" fillId="3" borderId="1" xfId="12" applyFont="1" applyFill="1" applyBorder="1" applyAlignment="1">
      <alignment horizontal="center" vertical="center" wrapText="1"/>
    </xf>
    <xf numFmtId="165" fontId="7" fillId="3" borderId="1" xfId="12" applyNumberFormat="1" applyFont="1" applyFill="1" applyBorder="1" applyAlignment="1">
      <alignment horizontal="center" vertical="center" wrapText="1"/>
    </xf>
    <xf numFmtId="43" fontId="14" fillId="3" borderId="1" xfId="12"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43" fontId="14" fillId="3" borderId="1" xfId="12" quotePrefix="1" applyFont="1" applyFill="1" applyBorder="1" applyAlignment="1">
      <alignment horizontal="center" vertical="center" wrapText="1"/>
    </xf>
    <xf numFmtId="14" fontId="10" fillId="3" borderId="1" xfId="0" quotePrefix="1" applyNumberFormat="1" applyFont="1" applyFill="1" applyBorder="1" applyAlignment="1">
      <alignment horizontal="center" vertical="center" wrapText="1"/>
    </xf>
    <xf numFmtId="43" fontId="10" fillId="3" borderId="1" xfId="12" quotePrefix="1" applyFont="1" applyFill="1" applyBorder="1" applyAlignment="1">
      <alignment horizontal="center" vertical="center" wrapText="1"/>
    </xf>
    <xf numFmtId="0" fontId="9" fillId="3" borderId="0" xfId="0" applyFont="1" applyFill="1" applyBorder="1" applyAlignment="1">
      <alignment horizontal="left"/>
    </xf>
    <xf numFmtId="0" fontId="0" fillId="3" borderId="0" xfId="0" applyFill="1"/>
    <xf numFmtId="0" fontId="10" fillId="3" borderId="2" xfId="0" applyNumberFormat="1" applyFont="1" applyFill="1" applyBorder="1" applyAlignment="1">
      <alignment horizontal="left" vertical="center" wrapText="1"/>
    </xf>
    <xf numFmtId="0" fontId="10" fillId="3" borderId="3" xfId="0" applyNumberFormat="1" applyFont="1" applyFill="1" applyBorder="1" applyAlignment="1">
      <alignment horizontal="left" vertical="center" wrapText="1"/>
    </xf>
    <xf numFmtId="0" fontId="10" fillId="3" borderId="3" xfId="0" quotePrefix="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14" fontId="10" fillId="3" borderId="3" xfId="0" quotePrefix="1" applyNumberFormat="1" applyFont="1" applyFill="1" applyBorder="1" applyAlignment="1">
      <alignment horizontal="center" vertical="center" wrapText="1"/>
    </xf>
    <xf numFmtId="0" fontId="0" fillId="3" borderId="0" xfId="0" applyFill="1" applyBorder="1"/>
    <xf numFmtId="4"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43" fontId="10" fillId="3" borderId="0" xfId="12" quotePrefix="1" applyFont="1" applyFill="1" applyBorder="1" applyAlignment="1">
      <alignment horizontal="center" vertical="center" wrapText="1"/>
    </xf>
    <xf numFmtId="0" fontId="0" fillId="4" borderId="0" xfId="0" applyFill="1"/>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4" borderId="3" xfId="0" quotePrefix="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wrapText="1"/>
    </xf>
    <xf numFmtId="0" fontId="5" fillId="4" borderId="1" xfId="10" applyFill="1" applyBorder="1" applyAlignment="1">
      <alignment horizontal="center" vertical="center" wrapText="1"/>
    </xf>
    <xf numFmtId="43" fontId="14" fillId="4" borderId="1" xfId="12" applyFont="1" applyFill="1" applyBorder="1" applyAlignment="1">
      <alignment horizontal="center" vertical="center" wrapText="1"/>
    </xf>
    <xf numFmtId="0" fontId="9" fillId="4" borderId="0" xfId="0" applyFont="1" applyFill="1"/>
    <xf numFmtId="0" fontId="7" fillId="4" borderId="0" xfId="0" applyFont="1" applyFill="1"/>
    <xf numFmtId="43" fontId="14" fillId="2" borderId="1" xfId="12" applyFont="1" applyFill="1" applyBorder="1" applyAlignment="1">
      <alignment horizontal="center"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6" fillId="4" borderId="0" xfId="0" applyFont="1" applyFill="1" applyBorder="1"/>
    <xf numFmtId="0" fontId="18" fillId="4" borderId="1" xfId="10" applyFont="1" applyFill="1" applyBorder="1" applyAlignment="1">
      <alignment horizontal="center" vertical="center" wrapText="1"/>
    </xf>
    <xf numFmtId="43" fontId="10" fillId="4" borderId="1" xfId="12" quotePrefix="1" applyFont="1" applyFill="1" applyBorder="1" applyAlignment="1">
      <alignment horizontal="center" vertical="center" wrapText="1"/>
    </xf>
    <xf numFmtId="0" fontId="7" fillId="4" borderId="1" xfId="0" quotePrefix="1" applyFont="1" applyFill="1" applyBorder="1" applyAlignment="1">
      <alignment horizontal="left" vertical="center" wrapText="1"/>
    </xf>
    <xf numFmtId="43" fontId="7" fillId="0" borderId="0" xfId="12" applyFont="1" applyFill="1" applyAlignment="1">
      <alignment horizontal="center" vertical="center" wrapText="1"/>
    </xf>
    <xf numFmtId="0" fontId="12" fillId="0" borderId="3" xfId="0" applyFont="1" applyFill="1" applyBorder="1" applyAlignment="1">
      <alignment horizontal="left" vertical="center" wrapText="1"/>
    </xf>
    <xf numFmtId="43" fontId="12" fillId="0" borderId="1" xfId="1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quotePrefix="1"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43" fontId="7" fillId="0" borderId="1" xfId="12" applyFont="1" applyFill="1" applyBorder="1" applyAlignment="1">
      <alignment horizontal="center" vertical="center" wrapText="1"/>
    </xf>
    <xf numFmtId="165" fontId="7" fillId="0" borderId="1" xfId="12" applyNumberFormat="1" applyFont="1" applyFill="1" applyBorder="1" applyAlignment="1">
      <alignment horizontal="center" vertical="center" wrapText="1"/>
    </xf>
    <xf numFmtId="43" fontId="14" fillId="0" borderId="1" xfId="12" applyFont="1" applyFill="1" applyBorder="1" applyAlignment="1">
      <alignment horizontal="center" vertical="center" wrapText="1"/>
    </xf>
    <xf numFmtId="43" fontId="14" fillId="0" borderId="1" xfId="12" quotePrefix="1" applyFont="1" applyFill="1" applyBorder="1" applyAlignment="1">
      <alignment horizontal="center" vertical="center" wrapText="1"/>
    </xf>
    <xf numFmtId="14" fontId="10" fillId="0" borderId="1" xfId="0" quotePrefix="1" applyNumberFormat="1" applyFont="1" applyFill="1" applyBorder="1" applyAlignment="1">
      <alignment horizontal="center" vertical="center" wrapText="1"/>
    </xf>
    <xf numFmtId="43" fontId="10" fillId="0" borderId="1" xfId="12" quotePrefix="1" applyFont="1" applyFill="1" applyBorder="1" applyAlignment="1">
      <alignment horizontal="center" vertical="center" wrapText="1"/>
    </xf>
    <xf numFmtId="0" fontId="10" fillId="0" borderId="0" xfId="0" applyFont="1" applyFill="1" applyAlignment="1">
      <alignment horizontal="center"/>
    </xf>
    <xf numFmtId="4" fontId="9" fillId="0" borderId="0" xfId="0" applyNumberFormat="1" applyFont="1" applyFill="1" applyAlignment="1">
      <alignment horizontal="center"/>
    </xf>
    <xf numFmtId="4" fontId="7" fillId="0" borderId="0" xfId="0" applyNumberFormat="1" applyFont="1" applyFill="1" applyAlignment="1">
      <alignment horizontal="center"/>
    </xf>
    <xf numFmtId="0" fontId="7" fillId="2" borderId="1" xfId="0" quotePrefix="1"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43" fontId="7" fillId="2" borderId="1" xfId="12" applyFont="1" applyFill="1" applyBorder="1" applyAlignment="1">
      <alignment horizontal="center" vertical="center" wrapText="1"/>
    </xf>
    <xf numFmtId="0" fontId="10" fillId="3" borderId="0" xfId="0" applyFont="1" applyFill="1" applyAlignment="1">
      <alignment horizontal="center"/>
    </xf>
    <xf numFmtId="4" fontId="9" fillId="3" borderId="0" xfId="0" applyNumberFormat="1" applyFont="1" applyFill="1" applyAlignment="1">
      <alignment horizontal="center"/>
    </xf>
    <xf numFmtId="4" fontId="7" fillId="3" borderId="0" xfId="0" applyNumberFormat="1" applyFont="1" applyFill="1" applyAlignment="1">
      <alignment horizontal="center"/>
    </xf>
    <xf numFmtId="0" fontId="12" fillId="3" borderId="3" xfId="0" applyFont="1" applyFill="1" applyBorder="1" applyAlignment="1">
      <alignment horizontal="left" vertical="center" wrapText="1"/>
    </xf>
    <xf numFmtId="0" fontId="12" fillId="3" borderId="2" xfId="0" applyFont="1" applyFill="1" applyBorder="1" applyAlignment="1">
      <alignment horizontal="right" vertical="center" wrapText="1"/>
    </xf>
    <xf numFmtId="0" fontId="12" fillId="3" borderId="0" xfId="0" applyFont="1" applyFill="1" applyBorder="1" applyAlignment="1">
      <alignment horizontal="center" vertical="center" wrapText="1"/>
    </xf>
    <xf numFmtId="4" fontId="7" fillId="3" borderId="0" xfId="7" applyNumberFormat="1" applyFont="1" applyFill="1" applyBorder="1" applyAlignment="1">
      <alignment horizontal="center" vertical="center" wrapText="1"/>
    </xf>
    <xf numFmtId="0" fontId="9" fillId="2" borderId="0" xfId="0" applyFont="1" applyFill="1" applyAlignment="1">
      <alignment horizontal="center"/>
    </xf>
    <xf numFmtId="0" fontId="10" fillId="2" borderId="0" xfId="0" applyFont="1" applyFill="1" applyAlignment="1">
      <alignment horizontal="center"/>
    </xf>
    <xf numFmtId="4" fontId="9" fillId="2" borderId="0" xfId="0" applyNumberFormat="1" applyFont="1" applyFill="1" applyAlignment="1">
      <alignment horizontal="center"/>
    </xf>
    <xf numFmtId="43" fontId="7" fillId="2" borderId="0" xfId="12" applyFont="1" applyFill="1" applyAlignment="1">
      <alignment horizontal="center" vertical="center" wrapText="1"/>
    </xf>
    <xf numFmtId="0" fontId="7" fillId="2" borderId="0" xfId="0" applyFont="1" applyFill="1" applyAlignment="1">
      <alignment horizontal="center"/>
    </xf>
    <xf numFmtId="4" fontId="7" fillId="2" borderId="0" xfId="0" applyNumberFormat="1" applyFont="1" applyFill="1" applyAlignment="1">
      <alignment horizontal="center"/>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3" fontId="12" fillId="2" borderId="1" xfId="12"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3" borderId="0" xfId="0" applyFont="1" applyFill="1" applyAlignment="1">
      <alignment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10" fillId="3" borderId="5" xfId="0" applyNumberFormat="1" applyFont="1" applyFill="1" applyBorder="1" applyAlignment="1">
      <alignment horizontal="left" vertical="center" wrapText="1"/>
    </xf>
    <xf numFmtId="0" fontId="10" fillId="3" borderId="5" xfId="0" applyFont="1" applyFill="1" applyBorder="1" applyAlignment="1">
      <alignment vertical="center" wrapText="1"/>
    </xf>
    <xf numFmtId="0" fontId="10" fillId="3" borderId="5"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164" fontId="10" fillId="3"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4" fontId="10" fillId="2" borderId="0"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4" fontId="7" fillId="2" borderId="0" xfId="7" applyNumberFormat="1" applyFont="1" applyFill="1" applyBorder="1" applyAlignment="1">
      <alignment horizontal="center" vertical="center" wrapText="1"/>
    </xf>
    <xf numFmtId="43" fontId="14" fillId="2" borderId="0" xfId="12" applyFont="1" applyFill="1" applyBorder="1" applyAlignment="1">
      <alignment horizontal="center" vertical="center" wrapText="1"/>
    </xf>
    <xf numFmtId="0" fontId="13" fillId="3" borderId="0" xfId="0" applyFont="1" applyFill="1" applyBorder="1" applyAlignment="1"/>
    <xf numFmtId="0" fontId="12" fillId="3" borderId="0" xfId="0" applyFont="1" applyFill="1" applyAlignment="1">
      <alignment horizontal="center"/>
    </xf>
    <xf numFmtId="4" fontId="12" fillId="3" borderId="0" xfId="0" applyNumberFormat="1" applyFont="1" applyFill="1" applyAlignment="1">
      <alignment horizontal="center"/>
    </xf>
    <xf numFmtId="0" fontId="12" fillId="3" borderId="2" xfId="0" applyFont="1" applyFill="1" applyBorder="1" applyAlignment="1">
      <alignment vertical="center"/>
    </xf>
    <xf numFmtId="0" fontId="12" fillId="3" borderId="4" xfId="0" applyFont="1" applyFill="1" applyBorder="1" applyAlignment="1">
      <alignment vertical="center"/>
    </xf>
    <xf numFmtId="0" fontId="12" fillId="3" borderId="3" xfId="0" applyFont="1" applyFill="1" applyBorder="1" applyAlignment="1">
      <alignment vertical="center"/>
    </xf>
    <xf numFmtId="0" fontId="12" fillId="0" borderId="2" xfId="0" applyFont="1" applyFill="1" applyBorder="1" applyAlignment="1">
      <alignment vertical="center"/>
    </xf>
    <xf numFmtId="0" fontId="11" fillId="3" borderId="0" xfId="0" applyFont="1" applyFill="1" applyAlignment="1">
      <alignment horizontal="center" wrapText="1"/>
    </xf>
    <xf numFmtId="0" fontId="13" fillId="3" borderId="5" xfId="0" applyFont="1" applyFill="1" applyBorder="1" applyAlignment="1">
      <alignment horizontal="left"/>
    </xf>
    <xf numFmtId="43" fontId="7" fillId="3" borderId="6" xfId="12" applyFont="1" applyFill="1" applyBorder="1" applyAlignment="1">
      <alignment horizontal="center" vertical="center" wrapText="1"/>
    </xf>
    <xf numFmtId="43" fontId="7" fillId="3" borderId="7" xfId="12" applyFont="1" applyFill="1" applyBorder="1" applyAlignment="1">
      <alignment horizontal="center" vertical="center" wrapText="1"/>
    </xf>
    <xf numFmtId="0" fontId="11" fillId="0" borderId="0" xfId="0" applyFont="1" applyFill="1" applyAlignment="1">
      <alignment horizontal="center" wrapText="1"/>
    </xf>
    <xf numFmtId="0" fontId="13" fillId="0" borderId="5" xfId="0" applyFont="1" applyFill="1" applyBorder="1" applyAlignment="1">
      <alignment horizontal="left"/>
    </xf>
    <xf numFmtId="0" fontId="13" fillId="3" borderId="0" xfId="0" applyFont="1" applyFill="1" applyBorder="1" applyAlignment="1">
      <alignment horizontal="left"/>
    </xf>
    <xf numFmtId="43" fontId="7" fillId="0" borderId="6" xfId="12" applyFont="1" applyFill="1" applyBorder="1" applyAlignment="1">
      <alignment horizontal="center" vertical="center" wrapText="1"/>
    </xf>
    <xf numFmtId="43" fontId="7" fillId="0" borderId="7" xfId="12" applyFont="1" applyFill="1" applyBorder="1" applyAlignment="1">
      <alignment horizontal="center" vertical="center" wrapText="1"/>
    </xf>
    <xf numFmtId="0" fontId="12" fillId="3" borderId="0" xfId="0" applyFont="1" applyFill="1" applyAlignment="1">
      <alignment horizontal="center"/>
    </xf>
    <xf numFmtId="0" fontId="8" fillId="3" borderId="0" xfId="0" applyFont="1" applyFill="1" applyAlignment="1">
      <alignment horizontal="center"/>
    </xf>
  </cellXfs>
  <cellStyles count="13">
    <cellStyle name="Comma" xfId="12"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H&#272;%201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S%20nam%20nhat\QH-2018_K27\Dot%201\Danh%20s&#225;ch%20nh&#7853;p%20h&#7885;c%20cao%20h&#7885;c%20&#273;&#7907;t%201-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ACON%20-%20S&#272;H\De%20cuong%20so%20bo_N.Trang\K27_D1\Tong%20PCHD%20cac%20nganh%20D1,%20D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strator\Desktop\thong%20ke%20Thay%20S&#417;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strator\Desktop\ds%20tong%20ch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4.2020"/>
      <sheetName val="Tong The Son"/>
      <sheetName val="thong ke HS"/>
      <sheetName val="QLKT"/>
      <sheetName val="KTCT"/>
      <sheetName val="QLKT (2)"/>
      <sheetName val="QLKT_in"/>
    </sheetNames>
    <sheetDataSet>
      <sheetData sheetId="0" refreshError="1"/>
      <sheetData sheetId="1" refreshError="1"/>
      <sheetData sheetId="2" refreshError="1"/>
      <sheetData sheetId="3">
        <row r="10">
          <cell r="AA10" t="str">
            <v>Quách Thị Quế Anh 03/08/1983</v>
          </cell>
          <cell r="AB10" t="str">
            <v>Hoà Bình</v>
          </cell>
          <cell r="AC10" t="str">
            <v>a</v>
          </cell>
        </row>
        <row r="11">
          <cell r="AA11" t="str">
            <v>Lưu Thị Lan Anh 22/07/1984</v>
          </cell>
          <cell r="AB11" t="str">
            <v>Hà Nội</v>
          </cell>
          <cell r="AC11" t="str">
            <v>a</v>
          </cell>
        </row>
        <row r="12">
          <cell r="AA12" t="str">
            <v>Nguyễn Thế Anh 24/11/1978</v>
          </cell>
          <cell r="AB12" t="str">
            <v>Hà Nội</v>
          </cell>
          <cell r="AC12" t="str">
            <v>a</v>
          </cell>
        </row>
        <row r="13">
          <cell r="AA13" t="str">
            <v>Nghiêm Thị Phượng 28/10/1979</v>
          </cell>
          <cell r="AB13" t="str">
            <v>Hà Nam</v>
          </cell>
          <cell r="AC13" t="str">
            <v>a</v>
          </cell>
        </row>
        <row r="14">
          <cell r="AB14" t="e">
            <v>#N/A</v>
          </cell>
          <cell r="AC14" t="str">
            <v>a</v>
          </cell>
        </row>
        <row r="15">
          <cell r="AB15" t="e">
            <v>#N/A</v>
          </cell>
          <cell r="AC15" t="str">
            <v>a</v>
          </cell>
        </row>
        <row r="16">
          <cell r="AB16" t="e">
            <v>#N/A</v>
          </cell>
          <cell r="AC16" t="str">
            <v>a</v>
          </cell>
        </row>
        <row r="17">
          <cell r="AA17" t="str">
            <v>Lê Thị Phương Anh 06/09/1985</v>
          </cell>
          <cell r="AB17" t="str">
            <v>Vĩnh Phúc</v>
          </cell>
          <cell r="AC17" t="str">
            <v>a</v>
          </cell>
        </row>
        <row r="18">
          <cell r="AA18" t="str">
            <v>Trần Hữu Bằng 17/05/1992</v>
          </cell>
          <cell r="AB18" t="str">
            <v>Thái Bình</v>
          </cell>
          <cell r="AC18" t="str">
            <v>a</v>
          </cell>
        </row>
        <row r="19">
          <cell r="AA19" t="str">
            <v>Đỗ Kiên Cường 07/06/1984</v>
          </cell>
          <cell r="AB19" t="str">
            <v>Nam Định</v>
          </cell>
          <cell r="AC19" t="str">
            <v>a</v>
          </cell>
        </row>
        <row r="21">
          <cell r="AB21" t="e">
            <v>#N/A</v>
          </cell>
          <cell r="AC21" t="str">
            <v>a</v>
          </cell>
        </row>
        <row r="22">
          <cell r="AB22" t="e">
            <v>#N/A</v>
          </cell>
          <cell r="AC22" t="str">
            <v>a</v>
          </cell>
        </row>
        <row r="23">
          <cell r="AB23" t="e">
            <v>#N/A</v>
          </cell>
          <cell r="AC23" t="str">
            <v>a</v>
          </cell>
        </row>
        <row r="24">
          <cell r="AA24" t="str">
            <v>Vũ Thành Chung 25/11/1984</v>
          </cell>
          <cell r="AB24" t="str">
            <v>Nam Định</v>
          </cell>
          <cell r="AC24" t="str">
            <v>a</v>
          </cell>
        </row>
        <row r="25">
          <cell r="AA25" t="str">
            <v>Bùi Thị Ánh 10/12/1986</v>
          </cell>
          <cell r="AB25" t="str">
            <v>Nam Định</v>
          </cell>
          <cell r="AC25" t="str">
            <v>a</v>
          </cell>
        </row>
        <row r="26">
          <cell r="AA26" t="e">
            <v>#REF!</v>
          </cell>
          <cell r="AB26" t="e">
            <v>#REF!</v>
          </cell>
          <cell r="AC26" t="str">
            <v>a</v>
          </cell>
        </row>
        <row r="27">
          <cell r="AA27" t="str">
            <v>Cao Thị Hương Giang 02/09/1992</v>
          </cell>
          <cell r="AB27" t="str">
            <v>Hà Nội</v>
          </cell>
          <cell r="AC27" t="str">
            <v>a</v>
          </cell>
        </row>
        <row r="28">
          <cell r="AB28" t="e">
            <v>#N/A</v>
          </cell>
          <cell r="AC28" t="str">
            <v>a</v>
          </cell>
        </row>
        <row r="29">
          <cell r="AB29" t="e">
            <v>#N/A</v>
          </cell>
          <cell r="AC29" t="str">
            <v>a</v>
          </cell>
        </row>
        <row r="30">
          <cell r="AB30" t="e">
            <v>#N/A</v>
          </cell>
          <cell r="AC30" t="str">
            <v>a</v>
          </cell>
        </row>
        <row r="31">
          <cell r="AA31" t="str">
            <v>Nguyễn Hồng Liên 02/05/1981</v>
          </cell>
          <cell r="AB31" t="str">
            <v>Hà Nội</v>
          </cell>
          <cell r="AC31" t="str">
            <v>a</v>
          </cell>
        </row>
        <row r="32">
          <cell r="AA32" t="str">
            <v>Nguyễn Hải Linh 21/11/1989</v>
          </cell>
          <cell r="AB32" t="str">
            <v>Phú Thọ</v>
          </cell>
          <cell r="AC32" t="str">
            <v>a</v>
          </cell>
        </row>
        <row r="33">
          <cell r="AA33" t="str">
            <v>Nguyễn Trà My 28/09/1994</v>
          </cell>
          <cell r="AB33" t="str">
            <v>Hà Nội</v>
          </cell>
          <cell r="AC33" t="str">
            <v>a</v>
          </cell>
        </row>
        <row r="34">
          <cell r="AA34" t="str">
            <v>Bùi Thị Kim Ngân 06/09/1994</v>
          </cell>
          <cell r="AB34" t="str">
            <v>Vĩnh Phúc</v>
          </cell>
          <cell r="AC34" t="str">
            <v>a</v>
          </cell>
        </row>
        <row r="35">
          <cell r="AB35" t="e">
            <v>#N/A</v>
          </cell>
          <cell r="AC35" t="str">
            <v>a</v>
          </cell>
        </row>
        <row r="36">
          <cell r="AB36" t="e">
            <v>#N/A</v>
          </cell>
          <cell r="AC36" t="str">
            <v>a</v>
          </cell>
        </row>
        <row r="37">
          <cell r="AB37" t="e">
            <v>#N/A</v>
          </cell>
          <cell r="AC37" t="str">
            <v>a</v>
          </cell>
        </row>
        <row r="38">
          <cell r="AA38" t="str">
            <v>Nguyễn Văn Giang 25/12/1980</v>
          </cell>
          <cell r="AB38" t="str">
            <v>Hà Nội</v>
          </cell>
          <cell r="AC38" t="str">
            <v>a</v>
          </cell>
        </row>
        <row r="39">
          <cell r="AA39" t="str">
            <v>Nguyễn Thị Mỹ Hạnh 21/10/1992</v>
          </cell>
          <cell r="AB39" t="str">
            <v>Nghệ An</v>
          </cell>
          <cell r="AC39" t="str">
            <v>a</v>
          </cell>
        </row>
        <row r="40">
          <cell r="AA40" t="str">
            <v>Chu Thị Hân 21/10/1994</v>
          </cell>
          <cell r="AB40" t="str">
            <v>Ninh Bình</v>
          </cell>
          <cell r="AC40" t="str">
            <v>a</v>
          </cell>
        </row>
        <row r="41">
          <cell r="AA41" t="str">
            <v>Hà Thị Thanh Hậu 05/11/1981</v>
          </cell>
          <cell r="AB41" t="str">
            <v>Phú Thọ</v>
          </cell>
          <cell r="AC41" t="str">
            <v>a</v>
          </cell>
        </row>
        <row r="42">
          <cell r="AA42" t="str">
            <v>Nguyễn Thị Dung 03/10/1980</v>
          </cell>
          <cell r="AB42" t="str">
            <v>Hà Nội</v>
          </cell>
          <cell r="AC42" t="str">
            <v>a</v>
          </cell>
        </row>
        <row r="43">
          <cell r="AB43" t="e">
            <v>#N/A</v>
          </cell>
          <cell r="AC43" t="str">
            <v>a</v>
          </cell>
        </row>
        <row r="44">
          <cell r="AB44" t="e">
            <v>#N/A</v>
          </cell>
          <cell r="AC44" t="str">
            <v>a</v>
          </cell>
        </row>
        <row r="45">
          <cell r="AB45" t="e">
            <v>#N/A</v>
          </cell>
          <cell r="AC45" t="str">
            <v>a</v>
          </cell>
        </row>
        <row r="46">
          <cell r="AA46" t="str">
            <v>Lê Đình Hiệu 18/03/1975</v>
          </cell>
          <cell r="AB46" t="str">
            <v>Thanh Hóa</v>
          </cell>
          <cell r="AC46" t="str">
            <v>a</v>
          </cell>
        </row>
        <row r="47">
          <cell r="AA47" t="str">
            <v>Nguyễn Thị Thúy Hoa 20/04/1991</v>
          </cell>
          <cell r="AB47" t="str">
            <v>Bắc Ninh</v>
          </cell>
          <cell r="AC47" t="str">
            <v>a</v>
          </cell>
        </row>
        <row r="48">
          <cell r="AA48" t="str">
            <v>Tạ Văn Phong 13/08/1982</v>
          </cell>
          <cell r="AB48" t="str">
            <v>Nam Định</v>
          </cell>
          <cell r="AC48" t="str">
            <v>a</v>
          </cell>
        </row>
        <row r="49">
          <cell r="AA49" t="str">
            <v>Triệu Thị Thanh Huyền 13/01/1983</v>
          </cell>
          <cell r="AB49" t="str">
            <v>Hà Nội</v>
          </cell>
          <cell r="AC49" t="str">
            <v>a</v>
          </cell>
        </row>
        <row r="51">
          <cell r="AB51" t="e">
            <v>#N/A</v>
          </cell>
          <cell r="AC51" t="str">
            <v>a</v>
          </cell>
        </row>
        <row r="52">
          <cell r="AB52" t="e">
            <v>#N/A</v>
          </cell>
          <cell r="AC52" t="str">
            <v>a</v>
          </cell>
        </row>
        <row r="53">
          <cell r="AB53" t="e">
            <v>#N/A</v>
          </cell>
          <cell r="AC53" t="str">
            <v>a</v>
          </cell>
        </row>
        <row r="54">
          <cell r="AA54" t="str">
            <v>Nguyễn Việt Hưng 07/12/1989</v>
          </cell>
          <cell r="AB54" t="str">
            <v>Hà Nội</v>
          </cell>
          <cell r="AC54" t="str">
            <v>a</v>
          </cell>
        </row>
        <row r="55">
          <cell r="AA55" t="str">
            <v>Nguyễn Thu Hương 05/09/1991</v>
          </cell>
          <cell r="AB55" t="str">
            <v>Hà Nội</v>
          </cell>
          <cell r="AC55" t="str">
            <v>a</v>
          </cell>
        </row>
        <row r="56">
          <cell r="AA56" t="str">
            <v>Nguyễn Thị Nhung 29/05/1991</v>
          </cell>
          <cell r="AB56" t="str">
            <v>Thanh Hóa</v>
          </cell>
          <cell r="AC56" t="str">
            <v>a</v>
          </cell>
        </row>
        <row r="57">
          <cell r="AA57" t="str">
            <v>Nguyễn Hồng Khang 27/06/1979</v>
          </cell>
          <cell r="AB57" t="str">
            <v>Hà Tĩnh</v>
          </cell>
          <cell r="AC57" t="str">
            <v>a</v>
          </cell>
        </row>
        <row r="58">
          <cell r="AB58" t="e">
            <v>#N/A</v>
          </cell>
          <cell r="AC58" t="str">
            <v>a</v>
          </cell>
        </row>
        <row r="59">
          <cell r="AB59" t="e">
            <v>#N/A</v>
          </cell>
          <cell r="AC59" t="str">
            <v>a</v>
          </cell>
        </row>
        <row r="60">
          <cell r="AB60" t="e">
            <v>#N/A</v>
          </cell>
          <cell r="AC60" t="str">
            <v>a</v>
          </cell>
        </row>
        <row r="61">
          <cell r="AA61" t="str">
            <v>Trần Hà My 24/02/1994</v>
          </cell>
          <cell r="AB61" t="str">
            <v>Hà Nội</v>
          </cell>
          <cell r="AC61" t="str">
            <v>a</v>
          </cell>
        </row>
        <row r="62">
          <cell r="AA62" t="str">
            <v>Lý Thị Lệ Ninh 28/01/1979</v>
          </cell>
          <cell r="AB62" t="str">
            <v>Hà Nội</v>
          </cell>
          <cell r="AC62" t="str">
            <v>a</v>
          </cell>
        </row>
        <row r="63">
          <cell r="AA63" t="str">
            <v>Nguyễn Song Luân 06/11/1987</v>
          </cell>
          <cell r="AB63" t="str">
            <v>Thái Nguyên</v>
          </cell>
          <cell r="AC63" t="str">
            <v>a</v>
          </cell>
        </row>
        <row r="64">
          <cell r="AA64" t="str">
            <v>Hoàng Thị Nhật Lệ 01/10/1991</v>
          </cell>
          <cell r="AB64" t="str">
            <v>Cao Bằng</v>
          </cell>
          <cell r="AC64" t="str">
            <v>a</v>
          </cell>
        </row>
        <row r="65">
          <cell r="AA65" t="str">
            <v>Nghiêm Thị Ngân 06/07/1987</v>
          </cell>
          <cell r="AB65" t="str">
            <v>Vĩnh Phúc</v>
          </cell>
          <cell r="AC65" t="str">
            <v>a</v>
          </cell>
        </row>
        <row r="66">
          <cell r="AB66" t="e">
            <v>#N/A</v>
          </cell>
          <cell r="AC66" t="str">
            <v>a</v>
          </cell>
        </row>
        <row r="67">
          <cell r="AB67" t="e">
            <v>#N/A</v>
          </cell>
          <cell r="AC67" t="str">
            <v>a</v>
          </cell>
        </row>
        <row r="68">
          <cell r="AB68" t="e">
            <v>#N/A</v>
          </cell>
          <cell r="AC68" t="str">
            <v>a</v>
          </cell>
        </row>
        <row r="69">
          <cell r="AA69" t="str">
            <v>Nguyễn Thị Minh Nguyệt 27/07/1993</v>
          </cell>
          <cell r="AB69" t="str">
            <v>Hải Dương</v>
          </cell>
          <cell r="AC69" t="str">
            <v>a</v>
          </cell>
        </row>
        <row r="70">
          <cell r="AA70" t="str">
            <v>Đinh Thị Oanh 12/08/1992</v>
          </cell>
          <cell r="AB70" t="str">
            <v>Hà Nội</v>
          </cell>
          <cell r="AC70" t="str">
            <v>a</v>
          </cell>
        </row>
        <row r="71">
          <cell r="AA71" t="str">
            <v>Nguyễn Thị Huế 16/04/1979</v>
          </cell>
          <cell r="AB71" t="str">
            <v>Vĩnh Phúc</v>
          </cell>
          <cell r="AC71" t="str">
            <v>a</v>
          </cell>
        </row>
        <row r="73">
          <cell r="AB73" t="e">
            <v>#N/A</v>
          </cell>
          <cell r="AC73" t="str">
            <v>a</v>
          </cell>
        </row>
        <row r="74">
          <cell r="AB74" t="e">
            <v>#N/A</v>
          </cell>
          <cell r="AC74" t="str">
            <v>a</v>
          </cell>
        </row>
        <row r="75">
          <cell r="AB75" t="e">
            <v>#N/A</v>
          </cell>
          <cell r="AC75" t="str">
            <v>a</v>
          </cell>
        </row>
        <row r="76">
          <cell r="AA76" t="str">
            <v>Nguyễn Thành Phương 15/09/1982</v>
          </cell>
          <cell r="AB76" t="str">
            <v>Hà Nội</v>
          </cell>
          <cell r="AC76" t="str">
            <v>a</v>
          </cell>
        </row>
        <row r="77">
          <cell r="AA77" t="str">
            <v>Trần Thị Thanh Phương 04/11/1981</v>
          </cell>
          <cell r="AB77" t="str">
            <v>Hà Nam</v>
          </cell>
          <cell r="AC77" t="str">
            <v>a</v>
          </cell>
        </row>
        <row r="78">
          <cell r="AA78" t="str">
            <v>Nguyễn Tuấn Anh 15/08/1987</v>
          </cell>
          <cell r="AB78" t="str">
            <v>Bắc Giang</v>
          </cell>
          <cell r="AC78" t="str">
            <v>a</v>
          </cell>
        </row>
        <row r="79">
          <cell r="AA79" t="str">
            <v>Nguyễn Thị Tuyết Nga 11/06/1980</v>
          </cell>
          <cell r="AB79" t="str">
            <v>Hà Tĩnh</v>
          </cell>
          <cell r="AC79" t="str">
            <v>a</v>
          </cell>
        </row>
        <row r="81">
          <cell r="AB81" t="e">
            <v>#N/A</v>
          </cell>
          <cell r="AC81" t="str">
            <v>a</v>
          </cell>
        </row>
        <row r="82">
          <cell r="AB82" t="e">
            <v>#N/A</v>
          </cell>
          <cell r="AC82" t="str">
            <v>a</v>
          </cell>
        </row>
        <row r="83">
          <cell r="AB83" t="e">
            <v>#N/A</v>
          </cell>
          <cell r="AC83" t="str">
            <v>a</v>
          </cell>
        </row>
        <row r="84">
          <cell r="AA84" t="str">
            <v>Đặng Cao Sơn 09/09/1984</v>
          </cell>
          <cell r="AB84" t="str">
            <v>Nam Định</v>
          </cell>
          <cell r="AC84" t="str">
            <v>a</v>
          </cell>
        </row>
        <row r="85">
          <cell r="AA85" t="str">
            <v>Nguyễn Vũ Băng Tâm 13/10/1980</v>
          </cell>
          <cell r="AB85" t="str">
            <v>Hà Nội</v>
          </cell>
          <cell r="AC85" t="str">
            <v>a</v>
          </cell>
        </row>
        <row r="86">
          <cell r="AA86" t="str">
            <v>Nguyễn Hữu Tuấn 01/09/1984</v>
          </cell>
          <cell r="AB86" t="str">
            <v>Thanh Hóa</v>
          </cell>
          <cell r="AC86" t="str">
            <v>a</v>
          </cell>
        </row>
        <row r="87">
          <cell r="AA87" t="str">
            <v>Lê Thị Ánh Tuyết 06/03/1984</v>
          </cell>
          <cell r="AB87" t="str">
            <v>Hà Tĩnh</v>
          </cell>
          <cell r="AC87" t="str">
            <v>a</v>
          </cell>
        </row>
        <row r="88">
          <cell r="AB88" t="e">
            <v>#N/A</v>
          </cell>
          <cell r="AC88" t="str">
            <v>a</v>
          </cell>
        </row>
        <row r="89">
          <cell r="AB89" t="e">
            <v>#N/A</v>
          </cell>
          <cell r="AC89" t="str">
            <v>a</v>
          </cell>
        </row>
        <row r="90">
          <cell r="AB90" t="e">
            <v>#N/A</v>
          </cell>
          <cell r="AC90" t="str">
            <v>a</v>
          </cell>
        </row>
        <row r="91">
          <cell r="AA91" t="str">
            <v>Nguyễn Trung Tuấn 20/12/1979</v>
          </cell>
          <cell r="AB91" t="str">
            <v>Hà Nội</v>
          </cell>
          <cell r="AC91" t="str">
            <v>a</v>
          </cell>
        </row>
        <row r="92">
          <cell r="AA92" t="str">
            <v>Vi Anh Tùng 18/07/1982</v>
          </cell>
          <cell r="AB92" t="str">
            <v>Tuyên Quang</v>
          </cell>
          <cell r="AC92" t="str">
            <v>a</v>
          </cell>
        </row>
        <row r="94">
          <cell r="AA94" t="str">
            <v>Nguyễn Thị Phượng 05/09/1982</v>
          </cell>
          <cell r="AB94" t="str">
            <v>Bắc Ninh</v>
          </cell>
          <cell r="AC94" t="str">
            <v>a</v>
          </cell>
        </row>
        <row r="95">
          <cell r="AA95" t="str">
            <v>Phạm Văn Thọ 04/07/1979</v>
          </cell>
          <cell r="AB95" t="str">
            <v>Hà Nội</v>
          </cell>
          <cell r="AC95" t="str">
            <v>a</v>
          </cell>
        </row>
        <row r="96">
          <cell r="AB96" t="e">
            <v>#N/A</v>
          </cell>
          <cell r="AC96" t="str">
            <v>a</v>
          </cell>
        </row>
        <row r="97">
          <cell r="AB97" t="e">
            <v>#N/A</v>
          </cell>
          <cell r="AC97" t="str">
            <v>a</v>
          </cell>
        </row>
        <row r="98">
          <cell r="AB98" t="e">
            <v>#N/A</v>
          </cell>
          <cell r="AC98" t="str">
            <v>a</v>
          </cell>
        </row>
        <row r="99">
          <cell r="AA99" t="str">
            <v>Quản Ngọc Tú Anh 26/02/1993</v>
          </cell>
          <cell r="AB99" t="str">
            <v>Hà Nội</v>
          </cell>
          <cell r="AC99" t="str">
            <v>a</v>
          </cell>
        </row>
        <row r="100">
          <cell r="AA100" t="str">
            <v>Phạm Đức Thịnh 16/09/1993</v>
          </cell>
          <cell r="AB100" t="str">
            <v>Hà Nội</v>
          </cell>
          <cell r="AC100" t="str">
            <v>a</v>
          </cell>
        </row>
        <row r="102">
          <cell r="AA102" t="str">
            <v>Nghiêm Xuân Tuyến 29/11/1985</v>
          </cell>
          <cell r="AB102" t="str">
            <v>Vĩnh Phúc</v>
          </cell>
          <cell r="AC102" t="str">
            <v>a</v>
          </cell>
        </row>
        <row r="103">
          <cell r="AA103" t="str">
            <v>Lữ Văn Thụ 20/05/1986</v>
          </cell>
          <cell r="AB103" t="str">
            <v>Nam Định</v>
          </cell>
          <cell r="AC103" t="str">
            <v>a</v>
          </cell>
        </row>
        <row r="104">
          <cell r="AB104" t="e">
            <v>#N/A</v>
          </cell>
          <cell r="AC104" t="str">
            <v>a</v>
          </cell>
        </row>
        <row r="105">
          <cell r="AB105" t="e">
            <v>#N/A</v>
          </cell>
          <cell r="AC105" t="str">
            <v>a</v>
          </cell>
        </row>
        <row r="106">
          <cell r="AB106" t="e">
            <v>#N/A</v>
          </cell>
          <cell r="AC106" t="str">
            <v>a</v>
          </cell>
        </row>
        <row r="107">
          <cell r="AA107" t="str">
            <v>Hoàng Thị Thương 23/09/1985</v>
          </cell>
          <cell r="AB107" t="str">
            <v>Vĩnh Phúc</v>
          </cell>
          <cell r="AC107" t="str">
            <v>a</v>
          </cell>
        </row>
        <row r="108">
          <cell r="AA108" t="str">
            <v>Trần Hương Trà 01/07/1993</v>
          </cell>
          <cell r="AB108" t="str">
            <v>Hà Nội</v>
          </cell>
          <cell r="AC108" t="str">
            <v>a</v>
          </cell>
        </row>
        <row r="109">
          <cell r="AA109" t="str">
            <v>Nguyễn Thị Thu Thủy 27/04/1977</v>
          </cell>
          <cell r="AB109" t="str">
            <v>Nam Định</v>
          </cell>
          <cell r="AC109" t="str">
            <v>a</v>
          </cell>
        </row>
        <row r="110">
          <cell r="AA110" t="str">
            <v>Nguyễn Hà Trung 12/12/1992</v>
          </cell>
          <cell r="AB110" t="str">
            <v>Hà Nội</v>
          </cell>
          <cell r="AC110" t="str">
            <v>a</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ong 2 dot"/>
      <sheetName val="21.5.2020"/>
      <sheetName val="30.7.2020"/>
    </sheetNames>
    <sheetDataSet>
      <sheetData sheetId="0"/>
      <sheetData sheetId="1">
        <row r="7">
          <cell r="A7" t="str">
            <v>Hồ Hương Giang 06/08/1993</v>
          </cell>
          <cell r="B7">
            <v>1</v>
          </cell>
          <cell r="C7">
            <v>18057003</v>
          </cell>
          <cell r="D7" t="str">
            <v>Hồ Hương Giang</v>
          </cell>
          <cell r="E7" t="str">
            <v>Nữ</v>
          </cell>
          <cell r="F7" t="str">
            <v>06/08/1993</v>
          </cell>
          <cell r="G7" t="str">
            <v>Hà Nội</v>
          </cell>
          <cell r="H7" t="str">
            <v>TCNH</v>
          </cell>
          <cell r="I7">
            <v>1</v>
          </cell>
          <cell r="J7" t="str">
            <v>QH-2018-E</v>
          </cell>
          <cell r="K7" t="str">
            <v>2052/QĐ-ĐHKT ngày 2/8/2018</v>
          </cell>
        </row>
        <row r="8">
          <cell r="A8" t="str">
            <v>Đinh Cát Luân 16/12/1994</v>
          </cell>
          <cell r="B8">
            <v>2</v>
          </cell>
          <cell r="C8">
            <v>18057015</v>
          </cell>
          <cell r="D8" t="str">
            <v>Đinh Cát Luân</v>
          </cell>
          <cell r="E8" t="str">
            <v>Nam</v>
          </cell>
          <cell r="F8" t="str">
            <v>16/12/1994</v>
          </cell>
          <cell r="G8" t="str">
            <v>Quảng Ninh</v>
          </cell>
          <cell r="H8" t="str">
            <v>TCNH</v>
          </cell>
          <cell r="I8">
            <v>1</v>
          </cell>
          <cell r="J8" t="str">
            <v>QH-2018-E</v>
          </cell>
          <cell r="K8" t="str">
            <v>2052/QĐ-ĐHKT ngày 2/8/2018</v>
          </cell>
        </row>
        <row r="9">
          <cell r="A9" t="str">
            <v>Hoàng Phương Thao 14/03/1984</v>
          </cell>
          <cell r="B9">
            <v>3</v>
          </cell>
          <cell r="C9">
            <v>18057029</v>
          </cell>
          <cell r="D9" t="str">
            <v>Hoàng Phương Thao</v>
          </cell>
          <cell r="E9" t="str">
            <v>Nữ</v>
          </cell>
          <cell r="F9" t="str">
            <v>14/03/1984</v>
          </cell>
          <cell r="G9" t="str">
            <v>Nghệ An</v>
          </cell>
          <cell r="H9" t="str">
            <v>TCNH</v>
          </cell>
          <cell r="I9">
            <v>1</v>
          </cell>
          <cell r="J9" t="str">
            <v>QH-2018-E</v>
          </cell>
          <cell r="K9" t="str">
            <v>2052/QĐ-ĐHKT ngày 2/8/2018</v>
          </cell>
        </row>
        <row r="10">
          <cell r="A10" t="str">
            <v>Nguyễn Duy Toàn 28410</v>
          </cell>
          <cell r="B10">
            <v>4</v>
          </cell>
          <cell r="C10">
            <v>18057035</v>
          </cell>
          <cell r="D10" t="str">
            <v>Nguyễn Duy Toàn</v>
          </cell>
          <cell r="E10" t="str">
            <v>Nam</v>
          </cell>
          <cell r="F10">
            <v>28410</v>
          </cell>
          <cell r="G10" t="str">
            <v>Hà Nội</v>
          </cell>
          <cell r="H10" t="str">
            <v>TCNH</v>
          </cell>
          <cell r="I10">
            <v>1</v>
          </cell>
          <cell r="J10" t="str">
            <v>QH-2018-E</v>
          </cell>
          <cell r="K10" t="str">
            <v>2052/QĐ-ĐHKT ngày 2/8/2018</v>
          </cell>
        </row>
        <row r="11">
          <cell r="A11" t="str">
            <v>Lê Quang Anh 03/08/1992</v>
          </cell>
          <cell r="B11">
            <v>5</v>
          </cell>
          <cell r="C11">
            <v>18057000</v>
          </cell>
          <cell r="D11" t="str">
            <v>Lê Quang Anh</v>
          </cell>
          <cell r="E11" t="str">
            <v>Nam</v>
          </cell>
          <cell r="F11" t="str">
            <v>03/08/1992</v>
          </cell>
          <cell r="G11" t="str">
            <v>Phú Thọ</v>
          </cell>
          <cell r="H11" t="str">
            <v>TCNH</v>
          </cell>
          <cell r="I11">
            <v>1</v>
          </cell>
          <cell r="J11" t="str">
            <v>QH-2018-E</v>
          </cell>
          <cell r="K11" t="str">
            <v>2052/QĐ-ĐHKT ngày 2/8/2018</v>
          </cell>
        </row>
        <row r="12">
          <cell r="A12" t="str">
            <v>Dương Thị Ngọc Ánh 19/12/1994</v>
          </cell>
          <cell r="B12">
            <v>6</v>
          </cell>
          <cell r="C12">
            <v>18057001</v>
          </cell>
          <cell r="D12" t="str">
            <v>Dương Thị Ngọc Ánh</v>
          </cell>
          <cell r="E12" t="str">
            <v>Nữ</v>
          </cell>
          <cell r="F12" t="str">
            <v>19/12/1994</v>
          </cell>
          <cell r="G12" t="str">
            <v>Hà Nội</v>
          </cell>
          <cell r="H12" t="str">
            <v>TCNH</v>
          </cell>
          <cell r="I12">
            <v>1</v>
          </cell>
          <cell r="J12" t="str">
            <v>QH-2018-E</v>
          </cell>
          <cell r="K12" t="str">
            <v>2052/QĐ-ĐHKT ngày 2/8/2018</v>
          </cell>
        </row>
        <row r="13">
          <cell r="A13" t="str">
            <v>Nguyễn Ngọc Bích 26/08/1995</v>
          </cell>
          <cell r="B13">
            <v>7</v>
          </cell>
          <cell r="C13">
            <v>18057002</v>
          </cell>
          <cell r="D13" t="str">
            <v>Nguyễn Ngọc Bích</v>
          </cell>
          <cell r="E13" t="str">
            <v>Nữ</v>
          </cell>
          <cell r="F13" t="str">
            <v>26/08/1995</v>
          </cell>
          <cell r="G13" t="str">
            <v>Hà Nội</v>
          </cell>
          <cell r="H13" t="str">
            <v>TCNH</v>
          </cell>
          <cell r="I13">
            <v>1</v>
          </cell>
          <cell r="J13" t="str">
            <v>QH-2018-E</v>
          </cell>
          <cell r="K13" t="str">
            <v>2052/QĐ-ĐHKT ngày 2/8/2018</v>
          </cell>
        </row>
        <row r="14">
          <cell r="A14" t="str">
            <v>Bùi Thị Hà 11/11/1991</v>
          </cell>
          <cell r="B14">
            <v>8</v>
          </cell>
          <cell r="C14">
            <v>18057004</v>
          </cell>
          <cell r="D14" t="str">
            <v>Bùi Thị Hà</v>
          </cell>
          <cell r="E14" t="str">
            <v>Nữ</v>
          </cell>
          <cell r="F14" t="str">
            <v>11/11/1991</v>
          </cell>
          <cell r="G14" t="str">
            <v>Hải Phòng</v>
          </cell>
          <cell r="H14" t="str">
            <v>TCNH</v>
          </cell>
          <cell r="I14">
            <v>1</v>
          </cell>
          <cell r="J14" t="str">
            <v>QH-2018-E</v>
          </cell>
          <cell r="K14" t="str">
            <v>2052/QĐ-ĐHKT ngày 2/8/2018</v>
          </cell>
        </row>
        <row r="15">
          <cell r="A15" t="str">
            <v>Trần Minh Huệ 09/12/1993</v>
          </cell>
          <cell r="B15">
            <v>9</v>
          </cell>
          <cell r="C15">
            <v>18057005</v>
          </cell>
          <cell r="D15" t="str">
            <v>Trần Minh Huệ</v>
          </cell>
          <cell r="E15" t="str">
            <v>Nữ</v>
          </cell>
          <cell r="F15" t="str">
            <v>09/12/1993</v>
          </cell>
          <cell r="G15" t="str">
            <v>Vĩnh Phúc</v>
          </cell>
          <cell r="H15" t="str">
            <v>TCNH</v>
          </cell>
          <cell r="I15">
            <v>1</v>
          </cell>
          <cell r="J15" t="str">
            <v>QH-2018-E</v>
          </cell>
          <cell r="K15" t="str">
            <v>2052/QĐ-ĐHKT ngày 2/8/2018</v>
          </cell>
        </row>
        <row r="16">
          <cell r="A16" t="str">
            <v>Nguyễn Quang Hưng 18/12/1991</v>
          </cell>
          <cell r="B16">
            <v>10</v>
          </cell>
          <cell r="C16">
            <v>18057006</v>
          </cell>
          <cell r="D16" t="str">
            <v>Nguyễn Quang Hưng</v>
          </cell>
          <cell r="E16" t="str">
            <v>Nam</v>
          </cell>
          <cell r="F16" t="str">
            <v>18/12/1991</v>
          </cell>
          <cell r="G16" t="str">
            <v>Hà Nội</v>
          </cell>
          <cell r="H16" t="str">
            <v>TCNH</v>
          </cell>
          <cell r="I16">
            <v>1</v>
          </cell>
          <cell r="J16" t="str">
            <v>QH-2018-E</v>
          </cell>
          <cell r="K16" t="str">
            <v>2052/QĐ-ĐHKT ngày 2/8/2018</v>
          </cell>
        </row>
        <row r="17">
          <cell r="A17" t="str">
            <v>Phan Văn Hưng 12/01/1988</v>
          </cell>
          <cell r="B17">
            <v>11</v>
          </cell>
          <cell r="C17">
            <v>18057007</v>
          </cell>
          <cell r="D17" t="str">
            <v>Phan Văn Hưng</v>
          </cell>
          <cell r="E17" t="str">
            <v>Nam</v>
          </cell>
          <cell r="F17" t="str">
            <v>12/01/1988</v>
          </cell>
          <cell r="G17" t="str">
            <v>Vĩnh Phúc</v>
          </cell>
          <cell r="H17" t="str">
            <v>TCNH</v>
          </cell>
          <cell r="I17">
            <v>1</v>
          </cell>
          <cell r="J17" t="str">
            <v>QH-2018-E</v>
          </cell>
          <cell r="K17" t="str">
            <v>2052/QĐ-ĐHKT ngày 2/8/2018</v>
          </cell>
        </row>
        <row r="18">
          <cell r="A18" t="str">
            <v>Nguyễn Thị Hương 11/05/1992</v>
          </cell>
          <cell r="B18">
            <v>12</v>
          </cell>
          <cell r="C18">
            <v>18057008</v>
          </cell>
          <cell r="D18" t="str">
            <v>Nguyễn Thị Hương</v>
          </cell>
          <cell r="E18" t="str">
            <v>Nữ</v>
          </cell>
          <cell r="F18" t="str">
            <v>11/05/1992</v>
          </cell>
          <cell r="G18" t="str">
            <v>Hà Nội</v>
          </cell>
          <cell r="H18" t="str">
            <v>TCNH</v>
          </cell>
          <cell r="I18">
            <v>1</v>
          </cell>
          <cell r="J18" t="str">
            <v>QH-2018-E</v>
          </cell>
          <cell r="K18" t="str">
            <v>2052/QĐ-ĐHKT ngày 2/8/2018</v>
          </cell>
        </row>
        <row r="19">
          <cell r="A19" t="str">
            <v>Nguyễn Hoàng Quốc Khánh 18/06/1992</v>
          </cell>
          <cell r="B19">
            <v>13</v>
          </cell>
          <cell r="C19">
            <v>18057009</v>
          </cell>
          <cell r="D19" t="str">
            <v>Nguyễn Hoàng Quốc Khánh</v>
          </cell>
          <cell r="E19" t="str">
            <v>Nam</v>
          </cell>
          <cell r="F19" t="str">
            <v>18/06/1992</v>
          </cell>
          <cell r="G19" t="str">
            <v>Thanh Hóa</v>
          </cell>
          <cell r="H19" t="str">
            <v>TCNH</v>
          </cell>
          <cell r="I19">
            <v>1</v>
          </cell>
          <cell r="J19" t="str">
            <v>QH-2018-E</v>
          </cell>
          <cell r="K19" t="str">
            <v>2052/QĐ-ĐHKT ngày 2/8/2018</v>
          </cell>
        </row>
        <row r="20">
          <cell r="A20" t="str">
            <v>Lê Tùng Lâm 12/02/1987</v>
          </cell>
          <cell r="B20">
            <v>14</v>
          </cell>
          <cell r="C20">
            <v>18057010</v>
          </cell>
          <cell r="D20" t="str">
            <v>Lê Tùng Lâm</v>
          </cell>
          <cell r="E20" t="str">
            <v>Nam</v>
          </cell>
          <cell r="F20" t="str">
            <v>12/02/1987</v>
          </cell>
          <cell r="G20" t="str">
            <v>Phú Thọ</v>
          </cell>
          <cell r="H20" t="str">
            <v>TCNH</v>
          </cell>
          <cell r="I20">
            <v>1</v>
          </cell>
          <cell r="J20" t="str">
            <v>QH-2018-E</v>
          </cell>
          <cell r="K20" t="str">
            <v>2052/QĐ-ĐHKT ngày 2/8/2018</v>
          </cell>
        </row>
        <row r="21">
          <cell r="A21" t="str">
            <v>Nguyễn Văn Lâm 23/02/1991</v>
          </cell>
          <cell r="B21">
            <v>15</v>
          </cell>
          <cell r="C21">
            <v>18057011</v>
          </cell>
          <cell r="D21" t="str">
            <v>Nguyễn Văn Lâm</v>
          </cell>
          <cell r="E21" t="str">
            <v>Nam</v>
          </cell>
          <cell r="F21" t="str">
            <v>23/02/1991</v>
          </cell>
          <cell r="G21" t="str">
            <v>Hà Nội</v>
          </cell>
          <cell r="H21" t="str">
            <v>TCNH</v>
          </cell>
          <cell r="I21">
            <v>1</v>
          </cell>
          <cell r="J21" t="str">
            <v>QH-2018-E</v>
          </cell>
          <cell r="K21" t="str">
            <v>2052/QĐ-ĐHKT ngày 2/8/2018</v>
          </cell>
        </row>
        <row r="22">
          <cell r="A22" t="str">
            <v>Bùi Quốc Lân 11/11/1989</v>
          </cell>
          <cell r="B22">
            <v>16</v>
          </cell>
          <cell r="C22">
            <v>18057012</v>
          </cell>
          <cell r="D22" t="str">
            <v>Bùi Quốc Lân</v>
          </cell>
          <cell r="E22" t="str">
            <v>Nam</v>
          </cell>
          <cell r="F22" t="str">
            <v>11/11/1989</v>
          </cell>
          <cell r="G22" t="str">
            <v>Nam Định</v>
          </cell>
          <cell r="H22" t="str">
            <v>TCNH</v>
          </cell>
          <cell r="I22">
            <v>1</v>
          </cell>
          <cell r="J22" t="str">
            <v>QH-2018-E</v>
          </cell>
          <cell r="K22" t="str">
            <v>2052/QĐ-ĐHKT ngày 2/8/2018</v>
          </cell>
        </row>
        <row r="23">
          <cell r="A23" t="str">
            <v>Nguyễn Chí Linh 15/01/1995</v>
          </cell>
          <cell r="B23">
            <v>17</v>
          </cell>
          <cell r="C23">
            <v>18057013</v>
          </cell>
          <cell r="D23" t="str">
            <v>Nguyễn Chí Linh</v>
          </cell>
          <cell r="E23" t="str">
            <v>Nam</v>
          </cell>
          <cell r="F23" t="str">
            <v>15/01/1995</v>
          </cell>
          <cell r="G23" t="str">
            <v>Vĩnh Phúc</v>
          </cell>
          <cell r="H23" t="str">
            <v>TCNH</v>
          </cell>
          <cell r="I23">
            <v>1</v>
          </cell>
          <cell r="J23" t="str">
            <v>QH-2018-E</v>
          </cell>
          <cell r="K23" t="str">
            <v>2052/QĐ-ĐHKT ngày 2/8/2018</v>
          </cell>
        </row>
        <row r="24">
          <cell r="A24" t="str">
            <v>Nguyễn Hoàng Linh 03/04/1988</v>
          </cell>
          <cell r="B24">
            <v>18</v>
          </cell>
          <cell r="C24">
            <v>18057014</v>
          </cell>
          <cell r="D24" t="str">
            <v>Nguyễn Hoàng Linh</v>
          </cell>
          <cell r="E24" t="str">
            <v>Nữ</v>
          </cell>
          <cell r="F24" t="str">
            <v>03/04/1988</v>
          </cell>
          <cell r="G24" t="str">
            <v>Thanh Hóa</v>
          </cell>
          <cell r="H24" t="str">
            <v>TCNH</v>
          </cell>
          <cell r="I24">
            <v>1</v>
          </cell>
          <cell r="J24" t="str">
            <v>QH-2018-E</v>
          </cell>
          <cell r="K24" t="str">
            <v>2052/QĐ-ĐHKT ngày 2/8/2018</v>
          </cell>
        </row>
        <row r="25">
          <cell r="A25" t="str">
            <v>Nguyễn Xuân Mạnh 17/05/1987</v>
          </cell>
          <cell r="B25">
            <v>19</v>
          </cell>
          <cell r="C25">
            <v>18057017</v>
          </cell>
          <cell r="D25" t="str">
            <v>Nguyễn Xuân Mạnh</v>
          </cell>
          <cell r="E25" t="str">
            <v>Nam</v>
          </cell>
          <cell r="F25" t="str">
            <v>17/05/1987</v>
          </cell>
          <cell r="G25" t="str">
            <v>Bắc Ninh</v>
          </cell>
          <cell r="H25" t="str">
            <v>TCNH</v>
          </cell>
          <cell r="I25">
            <v>1</v>
          </cell>
          <cell r="J25" t="str">
            <v>QH-2018-E</v>
          </cell>
          <cell r="K25" t="str">
            <v>2052/QĐ-ĐHKT ngày 2/8/2018</v>
          </cell>
        </row>
        <row r="26">
          <cell r="A26" t="str">
            <v>Nguyễn Thị Thu Mi 31/08/1991</v>
          </cell>
          <cell r="B26">
            <v>20</v>
          </cell>
          <cell r="C26">
            <v>18057018</v>
          </cell>
          <cell r="D26" t="str">
            <v>Nguyễn Thị Thu Mi</v>
          </cell>
          <cell r="E26" t="str">
            <v>Nữ</v>
          </cell>
          <cell r="F26" t="str">
            <v>31/08/1991</v>
          </cell>
          <cell r="G26" t="str">
            <v>Hà Nội</v>
          </cell>
          <cell r="H26" t="str">
            <v>TCNH</v>
          </cell>
          <cell r="I26">
            <v>1</v>
          </cell>
          <cell r="J26" t="str">
            <v>QH-2018-E</v>
          </cell>
          <cell r="K26" t="str">
            <v>2052/QĐ-ĐHKT ngày 2/8/2018</v>
          </cell>
        </row>
        <row r="27">
          <cell r="A27" t="str">
            <v>Hoàng Tường Minh 10/12/1988</v>
          </cell>
          <cell r="B27">
            <v>21</v>
          </cell>
          <cell r="C27">
            <v>18057019</v>
          </cell>
          <cell r="D27" t="str">
            <v>Hoàng Tường Minh</v>
          </cell>
          <cell r="E27" t="str">
            <v>Nam</v>
          </cell>
          <cell r="F27" t="str">
            <v>10/12/1988</v>
          </cell>
          <cell r="G27" t="str">
            <v>Hà Nội</v>
          </cell>
          <cell r="H27" t="str">
            <v>TCNH</v>
          </cell>
          <cell r="I27">
            <v>1</v>
          </cell>
          <cell r="J27" t="str">
            <v>QH-2018-E</v>
          </cell>
          <cell r="K27" t="str">
            <v>2052/QĐ-ĐHKT ngày 2/8/2018</v>
          </cell>
        </row>
        <row r="28">
          <cell r="A28" t="str">
            <v>Nguyễn Trà My 26/08/1994</v>
          </cell>
          <cell r="B28">
            <v>22</v>
          </cell>
          <cell r="C28">
            <v>18057020</v>
          </cell>
          <cell r="D28" t="str">
            <v>Nguyễn Trà My</v>
          </cell>
          <cell r="E28" t="str">
            <v>Nữ</v>
          </cell>
          <cell r="F28" t="str">
            <v>26/08/1994</v>
          </cell>
          <cell r="G28" t="str">
            <v>Quảng Ninh</v>
          </cell>
          <cell r="H28" t="str">
            <v>TCNH</v>
          </cell>
          <cell r="I28">
            <v>1</v>
          </cell>
          <cell r="J28" t="str">
            <v>QH-2018-E</v>
          </cell>
          <cell r="K28" t="str">
            <v>2052/QĐ-ĐHKT ngày 2/8/2018</v>
          </cell>
        </row>
        <row r="29">
          <cell r="A29" t="str">
            <v>Đoàn Thanh Nga 18/09/1994</v>
          </cell>
          <cell r="B29">
            <v>23</v>
          </cell>
          <cell r="C29">
            <v>18057022</v>
          </cell>
          <cell r="D29" t="str">
            <v>Đoàn Thanh Nga</v>
          </cell>
          <cell r="E29" t="str">
            <v>Nữ</v>
          </cell>
          <cell r="F29" t="str">
            <v>18/09/1994</v>
          </cell>
          <cell r="G29" t="str">
            <v>Hải Phòng</v>
          </cell>
          <cell r="H29" t="str">
            <v>TCNH</v>
          </cell>
          <cell r="I29">
            <v>1</v>
          </cell>
          <cell r="J29" t="str">
            <v>QH-2018-E</v>
          </cell>
          <cell r="K29" t="str">
            <v>2052/QĐ-ĐHKT ngày 2/8/2018</v>
          </cell>
        </row>
        <row r="30">
          <cell r="A30" t="str">
            <v>Khuất Thị Thuý Nga 20/07/1987</v>
          </cell>
          <cell r="B30">
            <v>24</v>
          </cell>
          <cell r="C30">
            <v>18057023</v>
          </cell>
          <cell r="D30" t="str">
            <v>Khuất Thị Thuý Nga</v>
          </cell>
          <cell r="E30" t="str">
            <v>Nữ</v>
          </cell>
          <cell r="F30" t="str">
            <v>20/07/1987</v>
          </cell>
          <cell r="G30" t="str">
            <v>Hà Nội</v>
          </cell>
          <cell r="H30" t="str">
            <v>TCNH</v>
          </cell>
          <cell r="I30">
            <v>1</v>
          </cell>
          <cell r="J30" t="str">
            <v>QH-2018-E</v>
          </cell>
          <cell r="K30" t="str">
            <v>2052/QĐ-ĐHKT ngày 2/8/2018</v>
          </cell>
        </row>
        <row r="31">
          <cell r="A31" t="str">
            <v>Đặng Minh Ngọc 28/08/1985</v>
          </cell>
          <cell r="B31">
            <v>25</v>
          </cell>
          <cell r="C31">
            <v>18057024</v>
          </cell>
          <cell r="D31" t="str">
            <v>Đặng Minh Ngọc</v>
          </cell>
          <cell r="E31" t="str">
            <v>Nữ</v>
          </cell>
          <cell r="F31" t="str">
            <v>28/08/1985</v>
          </cell>
          <cell r="G31" t="str">
            <v>Hà Nội</v>
          </cell>
          <cell r="H31" t="str">
            <v>TCNH</v>
          </cell>
          <cell r="I31">
            <v>1</v>
          </cell>
          <cell r="J31" t="str">
            <v>QH-2018-E</v>
          </cell>
          <cell r="K31" t="str">
            <v>2052/QĐ-ĐHKT ngày 2/8/2018</v>
          </cell>
        </row>
        <row r="32">
          <cell r="A32" t="str">
            <v>Bùi Minh Nhật 20/09/1993</v>
          </cell>
          <cell r="B32">
            <v>26</v>
          </cell>
          <cell r="C32">
            <v>18057025</v>
          </cell>
          <cell r="D32" t="str">
            <v>Bùi Minh Nhật</v>
          </cell>
          <cell r="E32" t="str">
            <v>Nam</v>
          </cell>
          <cell r="F32" t="str">
            <v>20/09/1993</v>
          </cell>
          <cell r="G32" t="str">
            <v>Hà Nội</v>
          </cell>
          <cell r="H32" t="str">
            <v>TCNH</v>
          </cell>
          <cell r="I32">
            <v>1</v>
          </cell>
          <cell r="J32" t="str">
            <v>QH-2018-E</v>
          </cell>
          <cell r="K32" t="str">
            <v>2052/QĐ-ĐHKT ngày 2/8/2018</v>
          </cell>
        </row>
        <row r="33">
          <cell r="A33" t="str">
            <v>Nguyễn Thị Ngọc Phương 12/09/1986</v>
          </cell>
          <cell r="B33">
            <v>27</v>
          </cell>
          <cell r="C33">
            <v>18057026</v>
          </cell>
          <cell r="D33" t="str">
            <v>Nguyễn Thị Ngọc Phương</v>
          </cell>
          <cell r="E33" t="str">
            <v>Nữ</v>
          </cell>
          <cell r="F33" t="str">
            <v>12/09/1986</v>
          </cell>
          <cell r="G33" t="str">
            <v>Hà Nội</v>
          </cell>
          <cell r="H33" t="str">
            <v>TCNH</v>
          </cell>
          <cell r="I33">
            <v>1</v>
          </cell>
          <cell r="J33" t="str">
            <v>QH-2018-E</v>
          </cell>
          <cell r="K33" t="str">
            <v>2052/QĐ-ĐHKT ngày 2/8/2018</v>
          </cell>
        </row>
        <row r="34">
          <cell r="A34" t="str">
            <v>Trần Lê Quang 02/08/1992</v>
          </cell>
          <cell r="B34">
            <v>28</v>
          </cell>
          <cell r="C34">
            <v>18057027</v>
          </cell>
          <cell r="D34" t="str">
            <v>Trần Lê Quang</v>
          </cell>
          <cell r="E34" t="str">
            <v>Nam</v>
          </cell>
          <cell r="F34" t="str">
            <v>02/08/1992</v>
          </cell>
          <cell r="G34" t="str">
            <v>Yên Bái</v>
          </cell>
          <cell r="H34" t="str">
            <v>TCNH</v>
          </cell>
          <cell r="I34">
            <v>1</v>
          </cell>
          <cell r="J34" t="str">
            <v>QH-2018-E</v>
          </cell>
          <cell r="K34" t="str">
            <v>2052/QĐ-ĐHKT ngày 2/8/2018</v>
          </cell>
        </row>
        <row r="35">
          <cell r="A35" t="str">
            <v>Lương Phương Thanh 27/01/1995</v>
          </cell>
          <cell r="B35">
            <v>29</v>
          </cell>
          <cell r="C35">
            <v>18057028</v>
          </cell>
          <cell r="D35" t="str">
            <v>Lương Phương Thanh</v>
          </cell>
          <cell r="E35" t="str">
            <v>Nữ</v>
          </cell>
          <cell r="F35" t="str">
            <v>27/01/1995</v>
          </cell>
          <cell r="G35" t="str">
            <v>Hà Nội</v>
          </cell>
          <cell r="H35" t="str">
            <v>TCNH</v>
          </cell>
          <cell r="I35">
            <v>1</v>
          </cell>
          <cell r="J35" t="str">
            <v>QH-2018-E</v>
          </cell>
          <cell r="K35" t="str">
            <v>2052/QĐ-ĐHKT ngày 2/8/2018</v>
          </cell>
        </row>
        <row r="36">
          <cell r="A36" t="str">
            <v>Nguyễn Thị Thu Thảo 21/11/1994</v>
          </cell>
          <cell r="B36">
            <v>30</v>
          </cell>
          <cell r="C36">
            <v>18057030</v>
          </cell>
          <cell r="D36" t="str">
            <v>Nguyễn Thị Thu Thảo</v>
          </cell>
          <cell r="E36" t="str">
            <v>Nữ</v>
          </cell>
          <cell r="F36" t="str">
            <v>21/11/1994</v>
          </cell>
          <cell r="G36" t="str">
            <v>Hải Dương</v>
          </cell>
          <cell r="H36" t="str">
            <v>TCNH</v>
          </cell>
          <cell r="I36">
            <v>1</v>
          </cell>
          <cell r="J36" t="str">
            <v>QH-2018-E</v>
          </cell>
          <cell r="K36" t="str">
            <v>2052/QĐ-ĐHKT ngày 2/8/2018</v>
          </cell>
        </row>
        <row r="37">
          <cell r="A37" t="str">
            <v>Đào Chiến Thắng 09/03/1991</v>
          </cell>
          <cell r="B37">
            <v>31</v>
          </cell>
          <cell r="C37">
            <v>18057031</v>
          </cell>
          <cell r="D37" t="str">
            <v>Đào Chiến Thắng</v>
          </cell>
          <cell r="E37" t="str">
            <v>Nam</v>
          </cell>
          <cell r="F37" t="str">
            <v>09/03/1991</v>
          </cell>
          <cell r="G37" t="str">
            <v>Hà Nội</v>
          </cell>
          <cell r="H37" t="str">
            <v>TCNH</v>
          </cell>
          <cell r="I37">
            <v>1</v>
          </cell>
          <cell r="J37" t="str">
            <v>QH-2018-E</v>
          </cell>
          <cell r="K37" t="str">
            <v>2052/QĐ-ĐHKT ngày 2/8/2018</v>
          </cell>
        </row>
        <row r="38">
          <cell r="A38" t="str">
            <v>Bùi Đức Thịnh 17/05/1991</v>
          </cell>
          <cell r="B38">
            <v>32</v>
          </cell>
          <cell r="C38">
            <v>18057032</v>
          </cell>
          <cell r="D38" t="str">
            <v>Bùi Đức Thịnh</v>
          </cell>
          <cell r="E38" t="str">
            <v>Nam</v>
          </cell>
          <cell r="F38" t="str">
            <v>17/05/1991</v>
          </cell>
          <cell r="G38" t="str">
            <v>Thái Bình</v>
          </cell>
          <cell r="H38" t="str">
            <v>TCNH</v>
          </cell>
          <cell r="I38">
            <v>1</v>
          </cell>
          <cell r="J38" t="str">
            <v>QH-2018-E</v>
          </cell>
          <cell r="K38" t="str">
            <v>2052/QĐ-ĐHKT ngày 2/8/2018</v>
          </cell>
        </row>
        <row r="39">
          <cell r="A39" t="str">
            <v>Trần Văn Thuận 18/03/1989</v>
          </cell>
          <cell r="B39">
            <v>33</v>
          </cell>
          <cell r="C39">
            <v>18057033</v>
          </cell>
          <cell r="D39" t="str">
            <v>Trần Văn Thuận</v>
          </cell>
          <cell r="E39" t="str">
            <v>Nam</v>
          </cell>
          <cell r="F39" t="str">
            <v>18/03/1989</v>
          </cell>
          <cell r="G39" t="str">
            <v>Hà Nội</v>
          </cell>
          <cell r="H39" t="str">
            <v>TCNH</v>
          </cell>
          <cell r="I39">
            <v>1</v>
          </cell>
          <cell r="J39" t="str">
            <v>QH-2018-E</v>
          </cell>
          <cell r="K39" t="str">
            <v>2052/QĐ-ĐHKT ngày 2/8/2018</v>
          </cell>
        </row>
        <row r="40">
          <cell r="A40" t="str">
            <v>Nguyễn Thị Phương Thủy 01/09/1993</v>
          </cell>
          <cell r="B40">
            <v>34</v>
          </cell>
          <cell r="C40">
            <v>18057034</v>
          </cell>
          <cell r="D40" t="str">
            <v>Nguyễn Thị Phương Thủy</v>
          </cell>
          <cell r="E40" t="str">
            <v>Nữ</v>
          </cell>
          <cell r="F40" t="str">
            <v>01/09/1993</v>
          </cell>
          <cell r="G40" t="str">
            <v>Bắc Ninh</v>
          </cell>
          <cell r="H40" t="str">
            <v>TCNH</v>
          </cell>
          <cell r="I40">
            <v>1</v>
          </cell>
          <cell r="J40" t="str">
            <v>QH-2018-E</v>
          </cell>
          <cell r="K40" t="str">
            <v>2052/QĐ-ĐHKT ngày 2/8/2018</v>
          </cell>
        </row>
        <row r="41">
          <cell r="A41" t="str">
            <v>Phạm Anh Tôn 30/08/1990</v>
          </cell>
          <cell r="B41">
            <v>35</v>
          </cell>
          <cell r="C41">
            <v>18057036</v>
          </cell>
          <cell r="D41" t="str">
            <v>Phạm Anh Tôn</v>
          </cell>
          <cell r="E41" t="str">
            <v>Nam</v>
          </cell>
          <cell r="F41" t="str">
            <v>30/08/1990</v>
          </cell>
          <cell r="G41" t="str">
            <v>Thái Nguyên</v>
          </cell>
          <cell r="H41" t="str">
            <v>TCNH</v>
          </cell>
          <cell r="I41">
            <v>1</v>
          </cell>
          <cell r="J41" t="str">
            <v>QH-2018-E</v>
          </cell>
          <cell r="K41" t="str">
            <v>2052/QĐ-ĐHKT ngày 2/8/2018</v>
          </cell>
        </row>
        <row r="42">
          <cell r="A42" t="str">
            <v>Đinh Thị Mai Trâm 28/07/1991</v>
          </cell>
          <cell r="B42">
            <v>36</v>
          </cell>
          <cell r="C42">
            <v>18057037</v>
          </cell>
          <cell r="D42" t="str">
            <v>Đinh Thị Mai Trâm</v>
          </cell>
          <cell r="E42" t="str">
            <v>Nữ</v>
          </cell>
          <cell r="F42" t="str">
            <v>28/07/1991</v>
          </cell>
          <cell r="G42" t="str">
            <v>Hà Nội</v>
          </cell>
          <cell r="H42" t="str">
            <v>TCNH</v>
          </cell>
          <cell r="I42">
            <v>1</v>
          </cell>
          <cell r="J42" t="str">
            <v>QH-2018-E</v>
          </cell>
          <cell r="K42" t="str">
            <v>2052/QĐ-ĐHKT ngày 2/8/2018</v>
          </cell>
        </row>
        <row r="43">
          <cell r="A43" t="str">
            <v>Nguyễn Danh Tuân 18/07/1992</v>
          </cell>
          <cell r="B43">
            <v>37</v>
          </cell>
          <cell r="C43">
            <v>18057038</v>
          </cell>
          <cell r="D43" t="str">
            <v>Nguyễn Danh Tuân</v>
          </cell>
          <cell r="E43" t="str">
            <v>Nam</v>
          </cell>
          <cell r="F43" t="str">
            <v>18/07/1992</v>
          </cell>
          <cell r="G43" t="str">
            <v>Hà Nội</v>
          </cell>
          <cell r="H43" t="str">
            <v>TCNH</v>
          </cell>
          <cell r="I43">
            <v>1</v>
          </cell>
          <cell r="J43" t="str">
            <v>QH-2018-E</v>
          </cell>
          <cell r="K43" t="str">
            <v>2052/QĐ-ĐHKT ngày 2/8/2018</v>
          </cell>
        </row>
        <row r="44">
          <cell r="A44" t="str">
            <v>Nông Văn Tuấn 28/04/1989</v>
          </cell>
          <cell r="B44">
            <v>38</v>
          </cell>
          <cell r="C44">
            <v>18057039</v>
          </cell>
          <cell r="D44" t="str">
            <v>Nông Văn Tuấn</v>
          </cell>
          <cell r="E44" t="str">
            <v>Nam</v>
          </cell>
          <cell r="F44" t="str">
            <v>28/04/1989</v>
          </cell>
          <cell r="G44" t="str">
            <v>Lạng Sơn</v>
          </cell>
          <cell r="H44" t="str">
            <v>TCNH</v>
          </cell>
          <cell r="I44">
            <v>1</v>
          </cell>
          <cell r="J44" t="str">
            <v>QH-2018-E</v>
          </cell>
          <cell r="K44" t="str">
            <v>2052/QĐ-ĐHKT ngày 2/8/2018</v>
          </cell>
        </row>
        <row r="45">
          <cell r="A45" t="str">
            <v>Lê Thanh Tùng 09/06/1993</v>
          </cell>
          <cell r="B45">
            <v>39</v>
          </cell>
          <cell r="C45">
            <v>18057040</v>
          </cell>
          <cell r="D45" t="str">
            <v>Lê Thanh Tùng</v>
          </cell>
          <cell r="E45" t="str">
            <v>Nam</v>
          </cell>
          <cell r="F45" t="str">
            <v>09/06/1993</v>
          </cell>
          <cell r="G45" t="str">
            <v>Yên Bái</v>
          </cell>
          <cell r="H45" t="str">
            <v>TCNH</v>
          </cell>
          <cell r="I45">
            <v>1</v>
          </cell>
          <cell r="J45" t="str">
            <v>QH-2018-E</v>
          </cell>
          <cell r="K45" t="str">
            <v>2052/QĐ-ĐHKT ngày 2/8/2018</v>
          </cell>
        </row>
        <row r="46">
          <cell r="A46" t="str">
            <v>Lê Thị Hồng Vân 10/11/1994</v>
          </cell>
          <cell r="B46">
            <v>40</v>
          </cell>
          <cell r="C46">
            <v>18057043</v>
          </cell>
          <cell r="D46" t="str">
            <v>Lê Thị Hồng Vân</v>
          </cell>
          <cell r="E46" t="str">
            <v>Nữ</v>
          </cell>
          <cell r="F46" t="str">
            <v>10/11/1994</v>
          </cell>
          <cell r="G46" t="str">
            <v>Phú Thọ</v>
          </cell>
          <cell r="H46" t="str">
            <v>TCNH</v>
          </cell>
          <cell r="I46">
            <v>1</v>
          </cell>
          <cell r="J46" t="str">
            <v>QH-2018-E</v>
          </cell>
          <cell r="K46" t="str">
            <v>2052/QĐ-ĐHKT ngày 2/8/2018</v>
          </cell>
        </row>
        <row r="47">
          <cell r="A47" t="str">
            <v>Lê Thị Vân 18/08/1993</v>
          </cell>
          <cell r="B47">
            <v>41</v>
          </cell>
          <cell r="C47">
            <v>18057042</v>
          </cell>
          <cell r="D47" t="str">
            <v>Lê Thị Vân</v>
          </cell>
          <cell r="E47" t="str">
            <v>Nữ</v>
          </cell>
          <cell r="F47" t="str">
            <v>18/08/1993</v>
          </cell>
          <cell r="G47" t="str">
            <v>Hải Dương</v>
          </cell>
          <cell r="H47" t="str">
            <v>TCNH</v>
          </cell>
          <cell r="I47">
            <v>1</v>
          </cell>
          <cell r="J47" t="str">
            <v>QH-2018-E</v>
          </cell>
          <cell r="K47" t="str">
            <v>2052/QĐ-ĐHKT ngày 2/8/2018</v>
          </cell>
        </row>
        <row r="48">
          <cell r="A48" t="str">
            <v>Cấn Xuân Vinh 13/02/1994</v>
          </cell>
          <cell r="B48">
            <v>42</v>
          </cell>
          <cell r="C48">
            <v>18057044</v>
          </cell>
          <cell r="D48" t="str">
            <v>Cấn Xuân Vinh</v>
          </cell>
          <cell r="E48" t="str">
            <v>Nam</v>
          </cell>
          <cell r="F48" t="str">
            <v>13/02/1994</v>
          </cell>
          <cell r="G48" t="str">
            <v>Hà Nội</v>
          </cell>
          <cell r="H48" t="str">
            <v>TCNH</v>
          </cell>
          <cell r="I48">
            <v>1</v>
          </cell>
          <cell r="J48" t="str">
            <v>QH-2018-E</v>
          </cell>
          <cell r="K48" t="str">
            <v>2052/QĐ-ĐHKT ngày 2/8/2018</v>
          </cell>
        </row>
        <row r="49">
          <cell r="A49" t="str">
            <v>Đặng Hà Mi 25/02/1992</v>
          </cell>
          <cell r="B49">
            <v>43</v>
          </cell>
          <cell r="C49">
            <v>18057065</v>
          </cell>
          <cell r="D49" t="str">
            <v>Đặng Hà Mi</v>
          </cell>
          <cell r="E49" t="str">
            <v>Nữ</v>
          </cell>
          <cell r="F49" t="str">
            <v>25/02/1992</v>
          </cell>
          <cell r="G49" t="str">
            <v>Hà Nội</v>
          </cell>
          <cell r="H49" t="str">
            <v>QTKD</v>
          </cell>
          <cell r="I49">
            <v>1</v>
          </cell>
          <cell r="J49" t="str">
            <v>QH-2018-E</v>
          </cell>
          <cell r="K49" t="str">
            <v>2052/QĐ-ĐHKT ngày 2/8/2018</v>
          </cell>
        </row>
        <row r="50">
          <cell r="A50" t="str">
            <v>Nguyễn Bảo Trung 19/08/1991</v>
          </cell>
          <cell r="B50">
            <v>44</v>
          </cell>
          <cell r="C50">
            <v>18057076</v>
          </cell>
          <cell r="D50" t="str">
            <v>Nguyễn Bảo Trung</v>
          </cell>
          <cell r="E50" t="str">
            <v>Nam</v>
          </cell>
          <cell r="F50" t="str">
            <v>19/08/1991</v>
          </cell>
          <cell r="G50" t="str">
            <v>Hà Nội</v>
          </cell>
          <cell r="H50" t="str">
            <v>QTKD</v>
          </cell>
          <cell r="I50">
            <v>1</v>
          </cell>
          <cell r="J50" t="str">
            <v>QH-2018-E</v>
          </cell>
          <cell r="K50" t="str">
            <v>2052/QĐ-ĐHKT ngày 2/8/2018</v>
          </cell>
        </row>
        <row r="51">
          <cell r="A51" t="str">
            <v>Lê Thái Anh 20/03/1972</v>
          </cell>
          <cell r="B51">
            <v>45</v>
          </cell>
          <cell r="C51">
            <v>18057045</v>
          </cell>
          <cell r="D51" t="str">
            <v>Lê Thái Anh</v>
          </cell>
          <cell r="E51" t="str">
            <v>Nam</v>
          </cell>
          <cell r="F51" t="str">
            <v>20/03/1972</v>
          </cell>
          <cell r="G51" t="str">
            <v>Hà Nội</v>
          </cell>
          <cell r="H51" t="str">
            <v>QTKD</v>
          </cell>
          <cell r="I51">
            <v>1</v>
          </cell>
          <cell r="J51" t="str">
            <v>QH-2018-E</v>
          </cell>
          <cell r="K51" t="str">
            <v>2052/QĐ-ĐHKT ngày 2/8/2018</v>
          </cell>
        </row>
        <row r="52">
          <cell r="A52" t="str">
            <v>Trần Thị Ngọc Anh 13/03/1993</v>
          </cell>
          <cell r="B52">
            <v>46</v>
          </cell>
          <cell r="C52">
            <v>18057046</v>
          </cell>
          <cell r="D52" t="str">
            <v>Trần Thị Ngọc Anh</v>
          </cell>
          <cell r="E52" t="str">
            <v>Nữ</v>
          </cell>
          <cell r="F52" t="str">
            <v>13/03/1993</v>
          </cell>
          <cell r="G52" t="str">
            <v>Thanh Hóa</v>
          </cell>
          <cell r="H52" t="str">
            <v>QTKD</v>
          </cell>
          <cell r="I52">
            <v>1</v>
          </cell>
          <cell r="J52" t="str">
            <v>QH-2018-E</v>
          </cell>
          <cell r="K52" t="str">
            <v>2052/QĐ-ĐHKT ngày 2/8/2018</v>
          </cell>
        </row>
        <row r="53">
          <cell r="A53" t="str">
            <v>Nguyễn Xuân Bằng 18/10/1982</v>
          </cell>
          <cell r="B53">
            <v>47</v>
          </cell>
          <cell r="C53">
            <v>18057047</v>
          </cell>
          <cell r="D53" t="str">
            <v>Nguyễn Xuân Bằng</v>
          </cell>
          <cell r="E53" t="str">
            <v>Nam</v>
          </cell>
          <cell r="F53" t="str">
            <v>18/10/1982</v>
          </cell>
          <cell r="G53" t="str">
            <v>Hải Dương</v>
          </cell>
          <cell r="H53" t="str">
            <v>QTKD</v>
          </cell>
          <cell r="I53">
            <v>1</v>
          </cell>
          <cell r="J53" t="str">
            <v>QH-2018-E</v>
          </cell>
          <cell r="K53" t="str">
            <v>2052/QĐ-ĐHKT ngày 2/8/2018</v>
          </cell>
        </row>
        <row r="54">
          <cell r="A54" t="str">
            <v>Nguyễn Thị Thùy Dung 21/11/1993</v>
          </cell>
          <cell r="B54">
            <v>48</v>
          </cell>
          <cell r="C54">
            <v>18057048</v>
          </cell>
          <cell r="D54" t="str">
            <v>Nguyễn Thị Thùy Dung</v>
          </cell>
          <cell r="E54" t="str">
            <v>Nữ</v>
          </cell>
          <cell r="F54" t="str">
            <v>21/11/1993</v>
          </cell>
          <cell r="G54" t="str">
            <v>Nghệ An</v>
          </cell>
          <cell r="H54" t="str">
            <v>QTKD</v>
          </cell>
          <cell r="I54">
            <v>1</v>
          </cell>
          <cell r="J54" t="str">
            <v>QH-2018-E</v>
          </cell>
          <cell r="K54" t="str">
            <v>2052/QĐ-ĐHKT ngày 2/8/2018</v>
          </cell>
        </row>
        <row r="55">
          <cell r="A55" t="str">
            <v>Nguyễn Thị Hồng Duyên 17/02/1986</v>
          </cell>
          <cell r="B55">
            <v>49</v>
          </cell>
          <cell r="C55">
            <v>18057049</v>
          </cell>
          <cell r="D55" t="str">
            <v>Nguyễn Thị Hồng Duyên</v>
          </cell>
          <cell r="E55" t="str">
            <v>Nữ</v>
          </cell>
          <cell r="F55" t="str">
            <v>17/02/1986</v>
          </cell>
          <cell r="G55" t="str">
            <v>Phú Thọ</v>
          </cell>
          <cell r="H55" t="str">
            <v>QTKD</v>
          </cell>
          <cell r="I55">
            <v>1</v>
          </cell>
          <cell r="J55" t="str">
            <v>QH-2018-E</v>
          </cell>
          <cell r="K55" t="str">
            <v>2052/QĐ-ĐHKT ngày 2/8/2018</v>
          </cell>
        </row>
        <row r="56">
          <cell r="A56" t="str">
            <v>Vũ Cao Đại 30/09/1993</v>
          </cell>
          <cell r="B56">
            <v>50</v>
          </cell>
          <cell r="C56">
            <v>18057050</v>
          </cell>
          <cell r="D56" t="str">
            <v>Vũ Cao Đại</v>
          </cell>
          <cell r="E56" t="str">
            <v>Nam</v>
          </cell>
          <cell r="F56" t="str">
            <v>30/09/1993</v>
          </cell>
          <cell r="G56" t="str">
            <v>Bắc Ninh</v>
          </cell>
          <cell r="H56" t="str">
            <v>QTKD</v>
          </cell>
          <cell r="I56">
            <v>1</v>
          </cell>
          <cell r="J56" t="str">
            <v>QH-2018-E</v>
          </cell>
          <cell r="K56" t="str">
            <v>2052/QĐ-ĐHKT ngày 2/8/2018</v>
          </cell>
        </row>
        <row r="57">
          <cell r="A57" t="str">
            <v>Đặng Hoàng Đạo 18/06/1995</v>
          </cell>
          <cell r="B57">
            <v>51</v>
          </cell>
          <cell r="C57">
            <v>18057051</v>
          </cell>
          <cell r="D57" t="str">
            <v>Đặng Hoàng Đạo</v>
          </cell>
          <cell r="E57" t="str">
            <v>Nam</v>
          </cell>
          <cell r="F57" t="str">
            <v>18/06/1995</v>
          </cell>
          <cell r="G57" t="str">
            <v>Quảng Ninh</v>
          </cell>
          <cell r="H57" t="str">
            <v>QTKD</v>
          </cell>
          <cell r="I57">
            <v>1</v>
          </cell>
          <cell r="J57" t="str">
            <v>QH-2018-E</v>
          </cell>
          <cell r="K57" t="str">
            <v>2052/QĐ-ĐHKT ngày 2/8/2018</v>
          </cell>
        </row>
        <row r="58">
          <cell r="A58" t="str">
            <v>Trần Đức Hà 21/12/1982</v>
          </cell>
          <cell r="B58">
            <v>52</v>
          </cell>
          <cell r="C58">
            <v>18057052</v>
          </cell>
          <cell r="D58" t="str">
            <v>Trần Đức Hà</v>
          </cell>
          <cell r="E58" t="str">
            <v>Nam</v>
          </cell>
          <cell r="F58" t="str">
            <v>21/12/1982</v>
          </cell>
          <cell r="G58" t="str">
            <v>Hà Nội</v>
          </cell>
          <cell r="H58" t="str">
            <v>QTKD</v>
          </cell>
          <cell r="I58">
            <v>1</v>
          </cell>
          <cell r="J58" t="str">
            <v>QH-2018-E</v>
          </cell>
          <cell r="K58" t="str">
            <v>2052/QĐ-ĐHKT ngày 2/8/2018</v>
          </cell>
        </row>
        <row r="59">
          <cell r="A59" t="str">
            <v>Trịnh Hải Hiền 03/08/1989</v>
          </cell>
          <cell r="B59">
            <v>53</v>
          </cell>
          <cell r="C59">
            <v>18057053</v>
          </cell>
          <cell r="D59" t="str">
            <v>Trịnh Hải Hiền</v>
          </cell>
          <cell r="E59" t="str">
            <v>Nữ</v>
          </cell>
          <cell r="F59" t="str">
            <v>03/08/1989</v>
          </cell>
          <cell r="G59" t="str">
            <v>Thanh Hóa</v>
          </cell>
          <cell r="H59" t="str">
            <v>QTKD</v>
          </cell>
          <cell r="I59">
            <v>1</v>
          </cell>
          <cell r="J59" t="str">
            <v>QH-2018-E</v>
          </cell>
          <cell r="K59" t="str">
            <v>2052/QĐ-ĐHKT ngày 2/8/2018</v>
          </cell>
        </row>
        <row r="60">
          <cell r="A60" t="str">
            <v>Vũ Đại Hiệp 16/08/1991</v>
          </cell>
          <cell r="B60">
            <v>54</v>
          </cell>
          <cell r="C60">
            <v>18057054</v>
          </cell>
          <cell r="D60" t="str">
            <v>Vũ Đại Hiệp</v>
          </cell>
          <cell r="E60" t="str">
            <v>Nam</v>
          </cell>
          <cell r="F60" t="str">
            <v>16/08/1991</v>
          </cell>
          <cell r="G60" t="str">
            <v>Hải Dương</v>
          </cell>
          <cell r="H60" t="str">
            <v>QTKD</v>
          </cell>
          <cell r="I60">
            <v>1</v>
          </cell>
          <cell r="J60" t="str">
            <v>QH-2018-E</v>
          </cell>
          <cell r="K60" t="str">
            <v>2052/QĐ-ĐHKT ngày 2/8/2018</v>
          </cell>
        </row>
        <row r="61">
          <cell r="A61" t="str">
            <v>Đặng Thị Hòa 08/08/1983</v>
          </cell>
          <cell r="B61">
            <v>55</v>
          </cell>
          <cell r="C61">
            <v>18057055</v>
          </cell>
          <cell r="D61" t="str">
            <v>Đặng Thị Hòa</v>
          </cell>
          <cell r="E61" t="str">
            <v>Nữ</v>
          </cell>
          <cell r="F61" t="str">
            <v>08/08/1983</v>
          </cell>
          <cell r="G61" t="str">
            <v>Nghệ An</v>
          </cell>
          <cell r="H61" t="str">
            <v>QTKD</v>
          </cell>
          <cell r="I61">
            <v>1</v>
          </cell>
          <cell r="J61" t="str">
            <v>QH-2018-E</v>
          </cell>
          <cell r="K61" t="str">
            <v>2052/QĐ-ĐHKT ngày 2/8/2018</v>
          </cell>
        </row>
        <row r="62">
          <cell r="A62" t="str">
            <v>Nguyễn Trọng Hùng 01/09/1990</v>
          </cell>
          <cell r="B62">
            <v>56</v>
          </cell>
          <cell r="C62">
            <v>18057057</v>
          </cell>
          <cell r="D62" t="str">
            <v>Nguyễn Trọng Hùng</v>
          </cell>
          <cell r="E62" t="str">
            <v>Nam</v>
          </cell>
          <cell r="F62" t="str">
            <v>01/09/1990</v>
          </cell>
          <cell r="G62" t="str">
            <v>Thái Bình</v>
          </cell>
          <cell r="H62" t="str">
            <v>QTKD</v>
          </cell>
          <cell r="I62">
            <v>1</v>
          </cell>
          <cell r="J62" t="str">
            <v>QH-2018-E</v>
          </cell>
          <cell r="K62" t="str">
            <v>2052/QĐ-ĐHKT ngày 2/8/2018</v>
          </cell>
        </row>
        <row r="63">
          <cell r="A63" t="str">
            <v>Trương Lê Thái Hưng 30/09/1992</v>
          </cell>
          <cell r="B63">
            <v>57</v>
          </cell>
          <cell r="C63">
            <v>18057058</v>
          </cell>
          <cell r="D63" t="str">
            <v>Trương Lê Thái Hưng</v>
          </cell>
          <cell r="E63" t="str">
            <v>Nam</v>
          </cell>
          <cell r="F63" t="str">
            <v>30/09/1992</v>
          </cell>
          <cell r="G63" t="str">
            <v>Hà Nội</v>
          </cell>
          <cell r="H63" t="str">
            <v>QTKD</v>
          </cell>
          <cell r="I63">
            <v>1</v>
          </cell>
          <cell r="J63" t="str">
            <v>QH-2018-E</v>
          </cell>
          <cell r="K63" t="str">
            <v>2052/QĐ-ĐHKT ngày 2/8/2018</v>
          </cell>
        </row>
        <row r="64">
          <cell r="A64" t="str">
            <v>Trần Thị Thanh Hường 26/08/1986</v>
          </cell>
          <cell r="B64">
            <v>58</v>
          </cell>
          <cell r="C64">
            <v>18057059</v>
          </cell>
          <cell r="D64" t="str">
            <v>Trần Thị Thanh Hường</v>
          </cell>
          <cell r="E64" t="str">
            <v>Nữ</v>
          </cell>
          <cell r="F64" t="str">
            <v>26/08/1986</v>
          </cell>
          <cell r="G64" t="str">
            <v>Thái Nguyên</v>
          </cell>
          <cell r="H64" t="str">
            <v>QTKD</v>
          </cell>
          <cell r="I64">
            <v>1</v>
          </cell>
          <cell r="J64" t="str">
            <v>QH-2018-E</v>
          </cell>
          <cell r="K64" t="str">
            <v>2052/QĐ-ĐHKT ngày 2/8/2018</v>
          </cell>
        </row>
        <row r="65">
          <cell r="A65" t="str">
            <v>Nguyễn Hải Lâm 30/06/1990</v>
          </cell>
          <cell r="B65">
            <v>59</v>
          </cell>
          <cell r="C65">
            <v>18057060</v>
          </cell>
          <cell r="D65" t="str">
            <v>Nguyễn Hải Lâm</v>
          </cell>
          <cell r="E65" t="str">
            <v>Nam</v>
          </cell>
          <cell r="F65" t="str">
            <v>30/06/1990</v>
          </cell>
          <cell r="G65" t="str">
            <v>Thái Nguyên</v>
          </cell>
          <cell r="H65" t="str">
            <v>QTKD</v>
          </cell>
          <cell r="I65">
            <v>1</v>
          </cell>
          <cell r="J65" t="str">
            <v>QH-2018-E</v>
          </cell>
          <cell r="K65" t="str">
            <v>2052/QĐ-ĐHKT ngày 2/8/2018</v>
          </cell>
        </row>
        <row r="66">
          <cell r="A66" t="str">
            <v>Cấn Đình Luận 06/12/1985</v>
          </cell>
          <cell r="B66">
            <v>60</v>
          </cell>
          <cell r="C66">
            <v>18057061</v>
          </cell>
          <cell r="D66" t="str">
            <v>Cấn Đình Luận</v>
          </cell>
          <cell r="E66" t="str">
            <v>Nam</v>
          </cell>
          <cell r="F66" t="str">
            <v>06/12/1985</v>
          </cell>
          <cell r="G66" t="str">
            <v>Hà Nội</v>
          </cell>
          <cell r="H66" t="str">
            <v>QTKD</v>
          </cell>
          <cell r="I66">
            <v>1</v>
          </cell>
          <cell r="J66" t="str">
            <v>QH-2018-E</v>
          </cell>
          <cell r="K66" t="str">
            <v>2052/QĐ-ĐHKT ngày 2/8/2018</v>
          </cell>
        </row>
        <row r="67">
          <cell r="A67" t="str">
            <v>Nguyễn Hữu Lương 23/07/1982</v>
          </cell>
          <cell r="B67">
            <v>61</v>
          </cell>
          <cell r="C67">
            <v>18057062</v>
          </cell>
          <cell r="D67" t="str">
            <v>Nguyễn Hữu Lương</v>
          </cell>
          <cell r="E67" t="str">
            <v>Nam</v>
          </cell>
          <cell r="F67" t="str">
            <v>23/07/1982</v>
          </cell>
          <cell r="G67" t="str">
            <v>Hà Nội</v>
          </cell>
          <cell r="H67" t="str">
            <v>QTKD</v>
          </cell>
          <cell r="I67">
            <v>1</v>
          </cell>
          <cell r="J67" t="str">
            <v>QH-2018-E</v>
          </cell>
          <cell r="K67" t="str">
            <v>2052/QĐ-ĐHKT ngày 2/8/2018</v>
          </cell>
        </row>
        <row r="68">
          <cell r="A68" t="str">
            <v>Phan Thế Mạnh 18/07/1990</v>
          </cell>
          <cell r="B68">
            <v>62</v>
          </cell>
          <cell r="C68">
            <v>18057063</v>
          </cell>
          <cell r="D68" t="str">
            <v>Phan Thế Mạnh</v>
          </cell>
          <cell r="E68" t="str">
            <v>Nam</v>
          </cell>
          <cell r="F68" t="str">
            <v>18/07/1990</v>
          </cell>
          <cell r="G68" t="str">
            <v>Nghệ An</v>
          </cell>
          <cell r="H68" t="str">
            <v>QTKD</v>
          </cell>
          <cell r="I68">
            <v>1</v>
          </cell>
          <cell r="J68" t="str">
            <v>QH-2018-E</v>
          </cell>
          <cell r="K68" t="str">
            <v>2052/QĐ-ĐHKT ngày 2/8/2018</v>
          </cell>
        </row>
        <row r="69">
          <cell r="A69" t="str">
            <v>Nguyễn Thị Mến 02/05/1994</v>
          </cell>
          <cell r="B69">
            <v>63</v>
          </cell>
          <cell r="C69">
            <v>18057064</v>
          </cell>
          <cell r="D69" t="str">
            <v>Nguyễn Thị Mến</v>
          </cell>
          <cell r="E69" t="str">
            <v>Nữ</v>
          </cell>
          <cell r="F69" t="str">
            <v>02/05/1994</v>
          </cell>
          <cell r="G69" t="str">
            <v>Bắc Ninh</v>
          </cell>
          <cell r="H69" t="str">
            <v>QTKD</v>
          </cell>
          <cell r="I69">
            <v>1</v>
          </cell>
          <cell r="J69" t="str">
            <v>QH-2018-E</v>
          </cell>
          <cell r="K69" t="str">
            <v>2052/QĐ-ĐHKT ngày 2/8/2018</v>
          </cell>
        </row>
        <row r="70">
          <cell r="A70" t="str">
            <v>Bùi Thị Ngọc 27/07/1986</v>
          </cell>
          <cell r="B70">
            <v>64</v>
          </cell>
          <cell r="C70">
            <v>18057066</v>
          </cell>
          <cell r="D70" t="str">
            <v>Bùi Thị Ngọc</v>
          </cell>
          <cell r="E70" t="str">
            <v>Nữ</v>
          </cell>
          <cell r="F70" t="str">
            <v>27/07/1986</v>
          </cell>
          <cell r="G70" t="str">
            <v>Hải Phòng</v>
          </cell>
          <cell r="H70" t="str">
            <v>QTKD</v>
          </cell>
          <cell r="I70">
            <v>1</v>
          </cell>
          <cell r="J70" t="str">
            <v>QH-2018-E</v>
          </cell>
          <cell r="K70" t="str">
            <v>2052/QĐ-ĐHKT ngày 2/8/2018</v>
          </cell>
        </row>
        <row r="71">
          <cell r="A71" t="str">
            <v>Lê Thị Tuyết Nhung 12/10/1982</v>
          </cell>
          <cell r="B71">
            <v>65</v>
          </cell>
          <cell r="C71">
            <v>18057067</v>
          </cell>
          <cell r="D71" t="str">
            <v>Lê Thị Tuyết Nhung</v>
          </cell>
          <cell r="E71" t="str">
            <v>Nữ</v>
          </cell>
          <cell r="F71" t="str">
            <v>12/10/1982</v>
          </cell>
          <cell r="G71" t="str">
            <v>Quảng Ninh</v>
          </cell>
          <cell r="H71" t="str">
            <v>QTKD</v>
          </cell>
          <cell r="I71">
            <v>1</v>
          </cell>
          <cell r="J71" t="str">
            <v>QH-2018-E</v>
          </cell>
          <cell r="K71" t="str">
            <v>2052/QĐ-ĐHKT ngày 2/8/2018</v>
          </cell>
        </row>
        <row r="72">
          <cell r="A72" t="str">
            <v>Nguyễn Đăng Quân 20/06/1994</v>
          </cell>
          <cell r="B72">
            <v>66</v>
          </cell>
          <cell r="C72">
            <v>18057068</v>
          </cell>
          <cell r="D72" t="str">
            <v>Nguyễn Đăng Quân</v>
          </cell>
          <cell r="E72" t="str">
            <v>Nam</v>
          </cell>
          <cell r="F72" t="str">
            <v>20/06/1994</v>
          </cell>
          <cell r="G72" t="str">
            <v>Hải Dương</v>
          </cell>
          <cell r="H72" t="str">
            <v>QTKD</v>
          </cell>
          <cell r="I72">
            <v>1</v>
          </cell>
          <cell r="J72" t="str">
            <v>QH-2018-E</v>
          </cell>
          <cell r="K72" t="str">
            <v>2052/QĐ-ĐHKT ngày 2/8/2018</v>
          </cell>
        </row>
        <row r="73">
          <cell r="A73" t="str">
            <v>Thân Thị Thanh Tâm 21/10/1994</v>
          </cell>
          <cell r="B73">
            <v>67</v>
          </cell>
          <cell r="C73">
            <v>18057069</v>
          </cell>
          <cell r="D73" t="str">
            <v>Thân Thị Thanh Tâm</v>
          </cell>
          <cell r="E73" t="str">
            <v>Nữ</v>
          </cell>
          <cell r="F73" t="str">
            <v>21/10/1994</v>
          </cell>
          <cell r="G73" t="str">
            <v>Ninh Bình</v>
          </cell>
          <cell r="H73" t="str">
            <v>QTKD</v>
          </cell>
          <cell r="I73">
            <v>1</v>
          </cell>
          <cell r="J73" t="str">
            <v>QH-2018-E</v>
          </cell>
          <cell r="K73" t="str">
            <v>2052/QĐ-ĐHKT ngày 2/8/2018</v>
          </cell>
        </row>
        <row r="74">
          <cell r="A74" t="str">
            <v>Hoàng Phương Thảo 09/01/1992</v>
          </cell>
          <cell r="B74">
            <v>68</v>
          </cell>
          <cell r="C74">
            <v>18057070</v>
          </cell>
          <cell r="D74" t="str">
            <v>Hoàng Phương Thảo</v>
          </cell>
          <cell r="E74" t="str">
            <v>Nữ</v>
          </cell>
          <cell r="F74" t="str">
            <v>09/01/1992</v>
          </cell>
          <cell r="G74" t="str">
            <v>Hải Phòng</v>
          </cell>
          <cell r="H74" t="str">
            <v>QTKD</v>
          </cell>
          <cell r="I74">
            <v>1</v>
          </cell>
          <cell r="J74" t="str">
            <v>QH-2018-E</v>
          </cell>
          <cell r="K74" t="str">
            <v>2052/QĐ-ĐHKT ngày 2/8/2018</v>
          </cell>
        </row>
        <row r="75">
          <cell r="A75" t="str">
            <v>Phạm Thị Thu Thảo 22/08/1988</v>
          </cell>
          <cell r="B75">
            <v>69</v>
          </cell>
          <cell r="C75">
            <v>18057071</v>
          </cell>
          <cell r="D75" t="str">
            <v>Phạm Thị Thu Thảo</v>
          </cell>
          <cell r="E75" t="str">
            <v>Nữ</v>
          </cell>
          <cell r="F75" t="str">
            <v>22/08/1988</v>
          </cell>
          <cell r="G75" t="str">
            <v>Hải Dương</v>
          </cell>
          <cell r="H75" t="str">
            <v>QTKD</v>
          </cell>
          <cell r="I75">
            <v>1</v>
          </cell>
          <cell r="J75" t="str">
            <v>QH-2018-E</v>
          </cell>
          <cell r="K75" t="str">
            <v>2052/QĐ-ĐHKT ngày 2/8/2018</v>
          </cell>
        </row>
        <row r="76">
          <cell r="A76" t="str">
            <v>Lê Phương Thuý 15/03/1988</v>
          </cell>
          <cell r="B76">
            <v>70</v>
          </cell>
          <cell r="C76">
            <v>18057072</v>
          </cell>
          <cell r="D76" t="str">
            <v>Lê Phương Thuý</v>
          </cell>
          <cell r="E76" t="str">
            <v>Nữ</v>
          </cell>
          <cell r="F76" t="str">
            <v>15/03/1988</v>
          </cell>
          <cell r="G76" t="str">
            <v>Hà Nội</v>
          </cell>
          <cell r="H76" t="str">
            <v>QTKD</v>
          </cell>
          <cell r="I76">
            <v>1</v>
          </cell>
          <cell r="J76" t="str">
            <v>QH-2018-E</v>
          </cell>
          <cell r="K76" t="str">
            <v>2052/QĐ-ĐHKT ngày 2/8/2018</v>
          </cell>
        </row>
        <row r="77">
          <cell r="A77" t="str">
            <v>Phạm Việt Tiệp 25/11/1985</v>
          </cell>
          <cell r="B77">
            <v>71</v>
          </cell>
          <cell r="C77">
            <v>18057073</v>
          </cell>
          <cell r="D77" t="str">
            <v>Phạm Việt Tiệp</v>
          </cell>
          <cell r="E77" t="str">
            <v>Nam</v>
          </cell>
          <cell r="F77" t="str">
            <v>25/11/1985</v>
          </cell>
          <cell r="G77" t="str">
            <v>Hà Nội</v>
          </cell>
          <cell r="H77" t="str">
            <v>QTKD</v>
          </cell>
          <cell r="I77">
            <v>1</v>
          </cell>
          <cell r="J77" t="str">
            <v>QH-2018-E</v>
          </cell>
          <cell r="K77" t="str">
            <v>2052/QĐ-ĐHKT ngày 2/8/2018</v>
          </cell>
        </row>
        <row r="78">
          <cell r="A78" t="str">
            <v>Phan Thị Thùy Trang 29/06/1989</v>
          </cell>
          <cell r="B78">
            <v>72</v>
          </cell>
          <cell r="C78">
            <v>18057074</v>
          </cell>
          <cell r="D78" t="str">
            <v>Phan Thị Thùy Trang</v>
          </cell>
          <cell r="E78" t="str">
            <v>Nữ</v>
          </cell>
          <cell r="F78" t="str">
            <v>29/06/1989</v>
          </cell>
          <cell r="G78" t="str">
            <v>Hà Tĩnh</v>
          </cell>
          <cell r="H78" t="str">
            <v>QTKD</v>
          </cell>
          <cell r="I78">
            <v>1</v>
          </cell>
          <cell r="J78" t="str">
            <v>QH-2018-E</v>
          </cell>
          <cell r="K78" t="str">
            <v>2052/QĐ-ĐHKT ngày 2/8/2018</v>
          </cell>
        </row>
        <row r="79">
          <cell r="A79" t="str">
            <v>Lê Duy Trung 29/12/1976</v>
          </cell>
          <cell r="B79">
            <v>73</v>
          </cell>
          <cell r="C79">
            <v>18057075</v>
          </cell>
          <cell r="D79" t="str">
            <v>Lê Duy Trung</v>
          </cell>
          <cell r="E79" t="str">
            <v>Nam</v>
          </cell>
          <cell r="F79" t="str">
            <v>29/12/1976</v>
          </cell>
          <cell r="G79" t="str">
            <v>Hà Nội</v>
          </cell>
          <cell r="H79" t="str">
            <v>QTKD</v>
          </cell>
          <cell r="I79">
            <v>1</v>
          </cell>
          <cell r="J79" t="str">
            <v>QH-2018-E</v>
          </cell>
          <cell r="K79" t="str">
            <v>2052/QĐ-ĐHKT ngày 2/8/2018</v>
          </cell>
        </row>
        <row r="80">
          <cell r="A80" t="str">
            <v>Đặng Anh Tuấn 29/04/1993</v>
          </cell>
          <cell r="B80">
            <v>74</v>
          </cell>
          <cell r="C80">
            <v>18057077</v>
          </cell>
          <cell r="D80" t="str">
            <v>Đặng Anh Tuấn</v>
          </cell>
          <cell r="E80" t="str">
            <v>Nam</v>
          </cell>
          <cell r="F80" t="str">
            <v>29/04/1993</v>
          </cell>
          <cell r="G80" t="str">
            <v>Hà Nội</v>
          </cell>
          <cell r="H80" t="str">
            <v>QTKD</v>
          </cell>
          <cell r="I80">
            <v>1</v>
          </cell>
          <cell r="J80" t="str">
            <v>QH-2018-E</v>
          </cell>
          <cell r="K80" t="str">
            <v>2052/QĐ-ĐHKT ngày 2/8/2018</v>
          </cell>
        </row>
        <row r="81">
          <cell r="A81" t="str">
            <v>Trần Văn Tuấn 23/05/1991</v>
          </cell>
          <cell r="B81">
            <v>75</v>
          </cell>
          <cell r="C81">
            <v>18057078</v>
          </cell>
          <cell r="D81" t="str">
            <v>Trần Văn Tuấn</v>
          </cell>
          <cell r="E81" t="str">
            <v>Nam</v>
          </cell>
          <cell r="F81" t="str">
            <v>23/05/1991</v>
          </cell>
          <cell r="G81" t="str">
            <v>Nghệ An</v>
          </cell>
          <cell r="H81" t="str">
            <v>QTKD</v>
          </cell>
          <cell r="I81">
            <v>1</v>
          </cell>
          <cell r="J81" t="str">
            <v>QH-2018-E</v>
          </cell>
          <cell r="K81" t="str">
            <v>2052/QĐ-ĐHKT ngày 2/8/2018</v>
          </cell>
        </row>
        <row r="82">
          <cell r="A82" t="str">
            <v>Nguyễn Văn Tuyên 21/07/1984</v>
          </cell>
          <cell r="B82">
            <v>76</v>
          </cell>
          <cell r="C82">
            <v>18057079</v>
          </cell>
          <cell r="D82" t="str">
            <v>Nguyễn Văn Tuyên</v>
          </cell>
          <cell r="E82" t="str">
            <v>Nam</v>
          </cell>
          <cell r="F82" t="str">
            <v>21/07/1984</v>
          </cell>
          <cell r="G82" t="str">
            <v>Thái Bình</v>
          </cell>
          <cell r="H82" t="str">
            <v>QTKD</v>
          </cell>
          <cell r="I82">
            <v>1</v>
          </cell>
          <cell r="J82" t="str">
            <v>QH-2018-E</v>
          </cell>
          <cell r="K82" t="str">
            <v>2052/QĐ-ĐHKT ngày 2/8/2018</v>
          </cell>
        </row>
        <row r="83">
          <cell r="A83" t="str">
            <v>Đoàn Thanh Tùng 17/03/1977</v>
          </cell>
          <cell r="B83">
            <v>77</v>
          </cell>
          <cell r="C83">
            <v>18057080</v>
          </cell>
          <cell r="D83" t="str">
            <v>Đoàn Thanh Tùng</v>
          </cell>
          <cell r="E83" t="str">
            <v>Nam</v>
          </cell>
          <cell r="F83" t="str">
            <v>17/03/1977</v>
          </cell>
          <cell r="G83" t="str">
            <v>Hà Nội</v>
          </cell>
          <cell r="H83" t="str">
            <v>QTKD</v>
          </cell>
          <cell r="I83">
            <v>1</v>
          </cell>
          <cell r="J83" t="str">
            <v>QH-2018-E</v>
          </cell>
          <cell r="K83" t="str">
            <v>2052/QĐ-ĐHKT ngày 2/8/2018</v>
          </cell>
        </row>
        <row r="84">
          <cell r="A84" t="str">
            <v>Huỳnh Thanh Tùng 04/10/1976</v>
          </cell>
          <cell r="B84">
            <v>78</v>
          </cell>
          <cell r="C84">
            <v>18057081</v>
          </cell>
          <cell r="D84" t="str">
            <v>Huỳnh Thanh Tùng</v>
          </cell>
          <cell r="E84" t="str">
            <v>Nam</v>
          </cell>
          <cell r="F84" t="str">
            <v>04/10/1976</v>
          </cell>
          <cell r="G84" t="str">
            <v>Hà Nội</v>
          </cell>
          <cell r="H84" t="str">
            <v>QTKD</v>
          </cell>
          <cell r="I84">
            <v>1</v>
          </cell>
          <cell r="J84" t="str">
            <v>QH-2018-E</v>
          </cell>
          <cell r="K84" t="str">
            <v>2052/QĐ-ĐHKT ngày 2/8/2018</v>
          </cell>
        </row>
        <row r="85">
          <cell r="A85" t="str">
            <v>Nguyễn Hoàng Tùng 04/12/1986</v>
          </cell>
          <cell r="B85">
            <v>79</v>
          </cell>
          <cell r="C85">
            <v>18057082</v>
          </cell>
          <cell r="D85" t="str">
            <v>Nguyễn Hoàng Tùng</v>
          </cell>
          <cell r="E85" t="str">
            <v>Nam</v>
          </cell>
          <cell r="F85" t="str">
            <v>04/12/1986</v>
          </cell>
          <cell r="G85" t="str">
            <v>Hà Nội</v>
          </cell>
          <cell r="H85" t="str">
            <v>QTKD</v>
          </cell>
          <cell r="I85">
            <v>1</v>
          </cell>
          <cell r="J85" t="str">
            <v>QH-2018-E</v>
          </cell>
          <cell r="K85" t="str">
            <v>2052/QĐ-ĐHKT ngày 2/8/2018</v>
          </cell>
        </row>
        <row r="86">
          <cell r="A86" t="str">
            <v>Nguyễn Thị Vinh 27/06/1990</v>
          </cell>
          <cell r="B86">
            <v>80</v>
          </cell>
          <cell r="C86">
            <v>18057083</v>
          </cell>
          <cell r="D86" t="str">
            <v>Nguyễn Thị Vinh</v>
          </cell>
          <cell r="E86" t="str">
            <v>Nữ</v>
          </cell>
          <cell r="F86" t="str">
            <v>27/06/1990</v>
          </cell>
          <cell r="G86" t="str">
            <v>Hải Dương</v>
          </cell>
          <cell r="H86" t="str">
            <v>QTKD</v>
          </cell>
          <cell r="I86">
            <v>1</v>
          </cell>
          <cell r="J86" t="str">
            <v>QH-2018-E</v>
          </cell>
          <cell r="K86" t="str">
            <v>2052/QĐ-ĐHKT ngày 2/8/2018</v>
          </cell>
        </row>
        <row r="87">
          <cell r="A87" t="str">
            <v>Nguyễn Gia Hoàng 30645</v>
          </cell>
          <cell r="B87">
            <v>81</v>
          </cell>
          <cell r="C87">
            <v>18057101</v>
          </cell>
          <cell r="D87" t="str">
            <v>Nguyễn Gia Hoàng</v>
          </cell>
          <cell r="E87" t="str">
            <v>Nam</v>
          </cell>
          <cell r="F87" t="str">
            <v>30645</v>
          </cell>
          <cell r="G87" t="str">
            <v>Hà Nội</v>
          </cell>
          <cell r="H87" t="str">
            <v>QLKT</v>
          </cell>
          <cell r="I87">
            <v>1</v>
          </cell>
          <cell r="J87" t="str">
            <v>QH-2018-E</v>
          </cell>
          <cell r="K87" t="str">
            <v>2052/QĐ-ĐHKT ngày 2/8/2018</v>
          </cell>
        </row>
        <row r="88">
          <cell r="A88" t="str">
            <v>Nguyễn Mai Linh 02/09/1991</v>
          </cell>
          <cell r="B88">
            <v>82</v>
          </cell>
          <cell r="C88">
            <v>18057111</v>
          </cell>
          <cell r="D88" t="str">
            <v>Nguyễn Mai Linh</v>
          </cell>
          <cell r="E88" t="str">
            <v>Nữ</v>
          </cell>
          <cell r="F88" t="str">
            <v>02/09/1991</v>
          </cell>
          <cell r="G88" t="str">
            <v>Hải Dương</v>
          </cell>
          <cell r="H88" t="str">
            <v>QLKT</v>
          </cell>
          <cell r="I88">
            <v>1</v>
          </cell>
          <cell r="J88" t="str">
            <v>QH-2018-E</v>
          </cell>
          <cell r="K88" t="str">
            <v>2052/QĐ-ĐHKT ngày 2/8/2018</v>
          </cell>
        </row>
        <row r="89">
          <cell r="A89" t="str">
            <v>Nguyễn Tuấn Anh 24/12/1977</v>
          </cell>
          <cell r="B89">
            <v>83</v>
          </cell>
          <cell r="C89">
            <v>18057084</v>
          </cell>
          <cell r="D89" t="str">
            <v>Nguyễn Tuấn Anh</v>
          </cell>
          <cell r="E89" t="str">
            <v>Nam</v>
          </cell>
          <cell r="F89" t="str">
            <v>24/12/1977</v>
          </cell>
          <cell r="G89" t="str">
            <v>Nam Định</v>
          </cell>
          <cell r="H89" t="str">
            <v>QLKT</v>
          </cell>
          <cell r="I89">
            <v>1</v>
          </cell>
          <cell r="J89" t="str">
            <v>QH-2018-E</v>
          </cell>
          <cell r="K89" t="str">
            <v>2052/QĐ-ĐHKT ngày 2/8/2018</v>
          </cell>
        </row>
        <row r="90">
          <cell r="A90" t="str">
            <v>Hoàng Thế Biểu 18/11/1983</v>
          </cell>
          <cell r="B90">
            <v>84</v>
          </cell>
          <cell r="C90">
            <v>18057085</v>
          </cell>
          <cell r="D90" t="str">
            <v>Hoàng Thế Biểu</v>
          </cell>
          <cell r="E90" t="str">
            <v>Nam</v>
          </cell>
          <cell r="F90" t="str">
            <v>18/11/1983</v>
          </cell>
          <cell r="G90" t="str">
            <v>Hà Nội</v>
          </cell>
          <cell r="H90" t="str">
            <v>QLKT</v>
          </cell>
          <cell r="I90">
            <v>1</v>
          </cell>
          <cell r="J90" t="str">
            <v>QH-2018-E</v>
          </cell>
          <cell r="K90" t="str">
            <v>2052/QĐ-ĐHKT ngày 2/8/2018</v>
          </cell>
        </row>
        <row r="91">
          <cell r="A91" t="str">
            <v>Nguyễn Phú Bình 08/05/1977</v>
          </cell>
          <cell r="B91">
            <v>85</v>
          </cell>
          <cell r="C91">
            <v>18057086</v>
          </cell>
          <cell r="D91" t="str">
            <v>Nguyễn Phú Bình</v>
          </cell>
          <cell r="E91" t="str">
            <v>Nam</v>
          </cell>
          <cell r="F91" t="str">
            <v>08/05/1977</v>
          </cell>
          <cell r="G91" t="str">
            <v>Hà Nội</v>
          </cell>
          <cell r="H91" t="str">
            <v>QLKT</v>
          </cell>
          <cell r="I91">
            <v>1</v>
          </cell>
          <cell r="J91" t="str">
            <v>QH-2018-E</v>
          </cell>
          <cell r="K91" t="str">
            <v>2052/QĐ-ĐHKT ngày 2/8/2018</v>
          </cell>
        </row>
        <row r="92">
          <cell r="A92" t="str">
            <v>Lê Thị Ngọc Diệp 28/01/1990</v>
          </cell>
          <cell r="B92">
            <v>86</v>
          </cell>
          <cell r="C92">
            <v>18057087</v>
          </cell>
          <cell r="D92" t="str">
            <v>Lê Thị Ngọc Diệp</v>
          </cell>
          <cell r="E92" t="str">
            <v>Nữ</v>
          </cell>
          <cell r="F92" t="str">
            <v>28/01/1990</v>
          </cell>
          <cell r="G92" t="str">
            <v>Sơn La</v>
          </cell>
          <cell r="H92" t="str">
            <v>QLKT</v>
          </cell>
          <cell r="I92">
            <v>1</v>
          </cell>
          <cell r="J92" t="str">
            <v>QH-2018-E</v>
          </cell>
          <cell r="K92" t="str">
            <v>2052/QĐ-ĐHKT ngày 2/8/2018</v>
          </cell>
        </row>
        <row r="93">
          <cell r="A93" t="str">
            <v>Nguyễn Doãn Dũng 28/03/1984</v>
          </cell>
          <cell r="B93">
            <v>87</v>
          </cell>
          <cell r="C93">
            <v>18057088</v>
          </cell>
          <cell r="D93" t="str">
            <v>Nguyễn Doãn Dũng</v>
          </cell>
          <cell r="E93" t="str">
            <v>Nam</v>
          </cell>
          <cell r="F93" t="str">
            <v>28/03/1984</v>
          </cell>
          <cell r="G93" t="str">
            <v>Phú Thọ</v>
          </cell>
          <cell r="H93" t="str">
            <v>QLKT</v>
          </cell>
          <cell r="I93">
            <v>1</v>
          </cell>
          <cell r="J93" t="str">
            <v>QH-2018-E</v>
          </cell>
          <cell r="K93" t="str">
            <v>2052/QĐ-ĐHKT ngày 2/8/2018</v>
          </cell>
        </row>
        <row r="94">
          <cell r="A94" t="str">
            <v>Nguyễn Hữu Dũng 14/02/1987</v>
          </cell>
          <cell r="B94">
            <v>88</v>
          </cell>
          <cell r="C94">
            <v>18057089</v>
          </cell>
          <cell r="D94" t="str">
            <v>Nguyễn Hữu Dũng</v>
          </cell>
          <cell r="E94" t="str">
            <v>Nam</v>
          </cell>
          <cell r="F94" t="str">
            <v>14/02/1987</v>
          </cell>
          <cell r="G94" t="str">
            <v>Hà Nội</v>
          </cell>
          <cell r="H94" t="str">
            <v>QLKT</v>
          </cell>
          <cell r="I94">
            <v>1</v>
          </cell>
          <cell r="J94" t="str">
            <v>QH-2018-E</v>
          </cell>
          <cell r="K94" t="str">
            <v>2052/QĐ-ĐHKT ngày 2/8/2018</v>
          </cell>
        </row>
        <row r="95">
          <cell r="A95" t="str">
            <v>Vũ Quốc Dũng 28/06/1975</v>
          </cell>
          <cell r="B95">
            <v>89</v>
          </cell>
          <cell r="C95">
            <v>18057090</v>
          </cell>
          <cell r="D95" t="str">
            <v>Vũ Quốc Dũng</v>
          </cell>
          <cell r="E95" t="str">
            <v>Nam</v>
          </cell>
          <cell r="F95" t="str">
            <v>28/06/1975</v>
          </cell>
          <cell r="G95" t="str">
            <v>Thái Nguyên</v>
          </cell>
          <cell r="H95" t="str">
            <v>QLKT</v>
          </cell>
          <cell r="I95">
            <v>1</v>
          </cell>
          <cell r="J95" t="str">
            <v>QH-2018-E</v>
          </cell>
          <cell r="K95" t="str">
            <v>2052/QĐ-ĐHKT ngày 2/8/2018</v>
          </cell>
        </row>
        <row r="96">
          <cell r="A96" t="str">
            <v>Hoàng Thị Thuỳ Dương 07/09/1988</v>
          </cell>
          <cell r="B96">
            <v>90</v>
          </cell>
          <cell r="C96">
            <v>18057091</v>
          </cell>
          <cell r="D96" t="str">
            <v>Hoàng Thị Thuỳ Dương</v>
          </cell>
          <cell r="E96" t="str">
            <v>Nữ</v>
          </cell>
          <cell r="F96" t="str">
            <v>07/09/1988</v>
          </cell>
          <cell r="G96" t="str">
            <v>Hà Nội</v>
          </cell>
          <cell r="H96" t="str">
            <v>QLKT</v>
          </cell>
          <cell r="I96">
            <v>1</v>
          </cell>
          <cell r="J96" t="str">
            <v>QH-2018-E</v>
          </cell>
          <cell r="K96" t="str">
            <v>2052/QĐ-ĐHKT ngày 2/8/2018</v>
          </cell>
        </row>
        <row r="97">
          <cell r="A97" t="str">
            <v>Phùng Xuân Đạo 07/10/1980</v>
          </cell>
          <cell r="B97">
            <v>91</v>
          </cell>
          <cell r="C97">
            <v>18057092</v>
          </cell>
          <cell r="D97" t="str">
            <v>Phùng Xuân Đạo</v>
          </cell>
          <cell r="E97" t="str">
            <v>Nam</v>
          </cell>
          <cell r="F97" t="str">
            <v>07/10/1980</v>
          </cell>
          <cell r="G97" t="str">
            <v>Phú Thọ</v>
          </cell>
          <cell r="H97" t="str">
            <v>QLKT</v>
          </cell>
          <cell r="I97">
            <v>1</v>
          </cell>
          <cell r="J97" t="str">
            <v>QH-2018-E</v>
          </cell>
          <cell r="K97" t="str">
            <v>2052/QĐ-ĐHKT ngày 2/8/2018</v>
          </cell>
        </row>
        <row r="98">
          <cell r="A98" t="str">
            <v>Bùi Trung Định 30/08/1975</v>
          </cell>
          <cell r="B98">
            <v>92</v>
          </cell>
          <cell r="C98">
            <v>18057093</v>
          </cell>
          <cell r="D98" t="str">
            <v>Bùi Trung Định</v>
          </cell>
          <cell r="E98" t="str">
            <v>Nam</v>
          </cell>
          <cell r="F98" t="str">
            <v>30/08/1975</v>
          </cell>
          <cell r="G98" t="str">
            <v>Hưng Yên</v>
          </cell>
          <cell r="H98" t="str">
            <v>QLKT</v>
          </cell>
          <cell r="I98">
            <v>1</v>
          </cell>
          <cell r="J98" t="str">
            <v>QH-2018-E</v>
          </cell>
          <cell r="K98" t="str">
            <v>2052/QĐ-ĐHKT ngày 2/8/2018</v>
          </cell>
        </row>
        <row r="99">
          <cell r="A99" t="str">
            <v>Nguyễn Thị Thu Hà 24/10/1980</v>
          </cell>
          <cell r="B99">
            <v>93</v>
          </cell>
          <cell r="C99">
            <v>18057094</v>
          </cell>
          <cell r="D99" t="str">
            <v>Nguyễn Thị Thu Hà</v>
          </cell>
          <cell r="E99" t="str">
            <v>Nữ</v>
          </cell>
          <cell r="F99" t="str">
            <v>24/10/1980</v>
          </cell>
          <cell r="G99" t="str">
            <v>Hà Nội</v>
          </cell>
          <cell r="H99" t="str">
            <v>QLKT</v>
          </cell>
          <cell r="I99">
            <v>1</v>
          </cell>
          <cell r="J99" t="str">
            <v>QH-2018-E</v>
          </cell>
          <cell r="K99" t="str">
            <v>2052/QĐ-ĐHKT ngày 2/8/2018</v>
          </cell>
        </row>
        <row r="100">
          <cell r="A100" t="str">
            <v>Ngô Thị Hồng Hạnh 14/08/1992</v>
          </cell>
          <cell r="B100">
            <v>94</v>
          </cell>
          <cell r="C100">
            <v>18057095</v>
          </cell>
          <cell r="D100" t="str">
            <v>Ngô Thị Hồng Hạnh</v>
          </cell>
          <cell r="E100" t="str">
            <v>Nữ</v>
          </cell>
          <cell r="F100" t="str">
            <v>14/08/1992</v>
          </cell>
          <cell r="G100" t="str">
            <v>Hà Nội</v>
          </cell>
          <cell r="H100" t="str">
            <v>QLKT</v>
          </cell>
          <cell r="I100">
            <v>1</v>
          </cell>
          <cell r="J100" t="str">
            <v>QH-2018-E</v>
          </cell>
          <cell r="K100" t="str">
            <v>2052/QĐ-ĐHKT ngày 2/8/2018</v>
          </cell>
        </row>
        <row r="101">
          <cell r="A101" t="str">
            <v>Đào Thị Minh Hằng 34083</v>
          </cell>
          <cell r="B101">
            <v>95</v>
          </cell>
          <cell r="C101">
            <v>18057096</v>
          </cell>
          <cell r="D101" t="str">
            <v>Đào Thị Minh Hằng</v>
          </cell>
          <cell r="E101" t="str">
            <v>Nữ</v>
          </cell>
          <cell r="F101">
            <v>34083</v>
          </cell>
          <cell r="G101" t="str">
            <v>Hải Phòng</v>
          </cell>
          <cell r="H101" t="str">
            <v>QLKT</v>
          </cell>
          <cell r="I101">
            <v>1</v>
          </cell>
          <cell r="J101" t="str">
            <v>QH-2018-E</v>
          </cell>
          <cell r="K101" t="str">
            <v>2052/QĐ-ĐHKT ngày 2/8/2018</v>
          </cell>
        </row>
        <row r="102">
          <cell r="A102" t="str">
            <v>Huỳnh Thị Bích Hằng 22/12/1981</v>
          </cell>
          <cell r="B102">
            <v>96</v>
          </cell>
          <cell r="C102">
            <v>18057097</v>
          </cell>
          <cell r="D102" t="str">
            <v>Huỳnh Thị Bích Hằng</v>
          </cell>
          <cell r="E102" t="str">
            <v>Nữ</v>
          </cell>
          <cell r="F102" t="str">
            <v>22/12/1981</v>
          </cell>
          <cell r="G102" t="str">
            <v>Đà Nẵng</v>
          </cell>
          <cell r="H102" t="str">
            <v>QLKT</v>
          </cell>
          <cell r="I102">
            <v>1</v>
          </cell>
          <cell r="J102" t="str">
            <v>QH-2018-E</v>
          </cell>
          <cell r="K102" t="str">
            <v>2052/QĐ-ĐHKT ngày 2/8/2018</v>
          </cell>
        </row>
        <row r="103">
          <cell r="A103" t="str">
            <v>Nguyễn Phan Ngọc Hân 31778</v>
          </cell>
          <cell r="B103">
            <v>97</v>
          </cell>
          <cell r="C103">
            <v>18057098</v>
          </cell>
          <cell r="D103" t="str">
            <v>Nguyễn Phan Ngọc Hân</v>
          </cell>
          <cell r="E103" t="str">
            <v>Nữ</v>
          </cell>
          <cell r="F103">
            <v>31778</v>
          </cell>
          <cell r="G103" t="str">
            <v>Phú Thọ</v>
          </cell>
          <cell r="H103" t="str">
            <v>QLKT</v>
          </cell>
          <cell r="I103">
            <v>1</v>
          </cell>
          <cell r="J103" t="str">
            <v>QH-2018-E</v>
          </cell>
          <cell r="K103" t="str">
            <v>2052/QĐ-ĐHKT ngày 2/8/2018</v>
          </cell>
        </row>
        <row r="104">
          <cell r="A104" t="str">
            <v>Nguyễn Thị Thu Hiền 31130</v>
          </cell>
          <cell r="B104">
            <v>98</v>
          </cell>
          <cell r="C104">
            <v>18057099</v>
          </cell>
          <cell r="D104" t="str">
            <v>Nguyễn Thị Thu Hiền</v>
          </cell>
          <cell r="E104" t="str">
            <v>Nữ</v>
          </cell>
          <cell r="F104">
            <v>31130</v>
          </cell>
          <cell r="G104" t="str">
            <v>Hải Dương</v>
          </cell>
          <cell r="H104" t="str">
            <v>QLKT</v>
          </cell>
          <cell r="I104">
            <v>1</v>
          </cell>
          <cell r="J104" t="str">
            <v>QH-2018-E</v>
          </cell>
          <cell r="K104" t="str">
            <v>2052/QĐ-ĐHKT ngày 2/8/2018</v>
          </cell>
        </row>
        <row r="105">
          <cell r="A105" t="str">
            <v>Đinh Tiên Hoàng 31113</v>
          </cell>
          <cell r="B105">
            <v>99</v>
          </cell>
          <cell r="C105">
            <v>18057110</v>
          </cell>
          <cell r="D105" t="str">
            <v>Đinh Tiên Hoàng</v>
          </cell>
          <cell r="E105" t="str">
            <v>Nam</v>
          </cell>
          <cell r="F105">
            <v>31113</v>
          </cell>
          <cell r="G105" t="str">
            <v>Ninh Bình</v>
          </cell>
          <cell r="H105" t="str">
            <v>QLKT</v>
          </cell>
          <cell r="I105">
            <v>1</v>
          </cell>
          <cell r="J105" t="str">
            <v>QH-2018-E</v>
          </cell>
          <cell r="K105" t="str">
            <v>2052/QĐ-ĐHKT ngày 2/8/2018</v>
          </cell>
        </row>
        <row r="106">
          <cell r="A106" t="str">
            <v>Nguyễn Thị Huế 16/04/1979</v>
          </cell>
          <cell r="B106">
            <v>100</v>
          </cell>
          <cell r="C106">
            <v>18057102</v>
          </cell>
          <cell r="D106" t="str">
            <v>Nguyễn Thị Huế</v>
          </cell>
          <cell r="E106" t="str">
            <v>Nữ</v>
          </cell>
          <cell r="F106" t="str">
            <v>16/04/1979</v>
          </cell>
          <cell r="G106" t="str">
            <v>Vĩnh Phúc</v>
          </cell>
          <cell r="H106" t="str">
            <v>QLKT</v>
          </cell>
          <cell r="I106">
            <v>1</v>
          </cell>
          <cell r="J106" t="str">
            <v>QH-2018-E</v>
          </cell>
          <cell r="K106" t="str">
            <v>2052/QĐ-ĐHKT ngày 2/8/2018</v>
          </cell>
        </row>
        <row r="107">
          <cell r="A107" t="str">
            <v>Lê Quang Huy 17/03/1984</v>
          </cell>
          <cell r="B107">
            <v>101</v>
          </cell>
          <cell r="C107">
            <v>18057103</v>
          </cell>
          <cell r="D107" t="str">
            <v>Lê Quang Huy</v>
          </cell>
          <cell r="E107" t="str">
            <v>Nam</v>
          </cell>
          <cell r="F107" t="str">
            <v>17/03/1984</v>
          </cell>
          <cell r="G107" t="str">
            <v>Hải Phòng</v>
          </cell>
          <cell r="H107" t="str">
            <v>QLKT</v>
          </cell>
          <cell r="I107">
            <v>1</v>
          </cell>
          <cell r="J107" t="str">
            <v>QH-2018-E</v>
          </cell>
          <cell r="K107" t="str">
            <v>2052/QĐ-ĐHKT ngày 2/8/2018</v>
          </cell>
        </row>
        <row r="108">
          <cell r="A108" t="str">
            <v>Vũ Thế Hùng 12/08/1984</v>
          </cell>
          <cell r="B108">
            <v>102</v>
          </cell>
          <cell r="C108">
            <v>18057104</v>
          </cell>
          <cell r="D108" t="str">
            <v>Vũ Thế Hùng</v>
          </cell>
          <cell r="E108" t="str">
            <v>Nam</v>
          </cell>
          <cell r="F108" t="str">
            <v>12/08/1984</v>
          </cell>
          <cell r="G108" t="str">
            <v>Nam Định</v>
          </cell>
          <cell r="H108" t="str">
            <v>QLKT</v>
          </cell>
          <cell r="I108">
            <v>1</v>
          </cell>
          <cell r="J108" t="str">
            <v>QH-2018-E</v>
          </cell>
          <cell r="K108" t="str">
            <v>2052/QĐ-ĐHKT ngày 2/8/2018</v>
          </cell>
        </row>
        <row r="109">
          <cell r="A109" t="str">
            <v>Nguyễn Hữu Hưng 12/12/1974</v>
          </cell>
          <cell r="B109">
            <v>103</v>
          </cell>
          <cell r="C109">
            <v>18057105</v>
          </cell>
          <cell r="D109" t="str">
            <v>Nguyễn Hữu Hưng</v>
          </cell>
          <cell r="E109" t="str">
            <v>Nam</v>
          </cell>
          <cell r="F109" t="str">
            <v>12/12/1974</v>
          </cell>
          <cell r="G109" t="str">
            <v>Thanh Hóa</v>
          </cell>
          <cell r="H109" t="str">
            <v>QLKT</v>
          </cell>
          <cell r="I109">
            <v>1</v>
          </cell>
          <cell r="J109" t="str">
            <v>QH-2018-E</v>
          </cell>
          <cell r="K109" t="str">
            <v>2052/QĐ-ĐHKT ngày 2/8/2018</v>
          </cell>
        </row>
        <row r="110">
          <cell r="A110" t="str">
            <v>Lê Tuấn Hương 02/01/1975</v>
          </cell>
          <cell r="B110">
            <v>104</v>
          </cell>
          <cell r="C110">
            <v>18057106</v>
          </cell>
          <cell r="D110" t="str">
            <v>Lê Tuấn Hương</v>
          </cell>
          <cell r="E110" t="str">
            <v>Nam</v>
          </cell>
          <cell r="F110" t="str">
            <v>02/01/1975</v>
          </cell>
          <cell r="G110" t="str">
            <v>Thanh Hóa</v>
          </cell>
          <cell r="H110" t="str">
            <v>QLKT</v>
          </cell>
          <cell r="I110">
            <v>1</v>
          </cell>
          <cell r="J110" t="str">
            <v>QH-2018-E</v>
          </cell>
          <cell r="K110" t="str">
            <v>2052/QĐ-ĐHKT ngày 2/8/2018</v>
          </cell>
        </row>
        <row r="111">
          <cell r="A111" t="str">
            <v>Ngô Thị Mai Hương 19/02/1979</v>
          </cell>
          <cell r="B111">
            <v>105</v>
          </cell>
          <cell r="C111">
            <v>18057107</v>
          </cell>
          <cell r="D111" t="str">
            <v>Ngô Thị Mai Hương</v>
          </cell>
          <cell r="E111" t="str">
            <v>Nữ</v>
          </cell>
          <cell r="F111" t="str">
            <v>19/02/1979</v>
          </cell>
          <cell r="G111" t="str">
            <v>Bắc Ninh</v>
          </cell>
          <cell r="H111" t="str">
            <v>QLKT</v>
          </cell>
          <cell r="I111">
            <v>1</v>
          </cell>
          <cell r="J111" t="str">
            <v>QH-2018-E</v>
          </cell>
          <cell r="K111" t="str">
            <v>2052/QĐ-ĐHKT ngày 2/8/2018</v>
          </cell>
        </row>
        <row r="112">
          <cell r="A112" t="str">
            <v>Trần Văn Khôi 14/12/1980</v>
          </cell>
          <cell r="B112">
            <v>106</v>
          </cell>
          <cell r="C112">
            <v>18057108</v>
          </cell>
          <cell r="D112" t="str">
            <v>Trần Văn Khôi</v>
          </cell>
          <cell r="E112" t="str">
            <v>Nam</v>
          </cell>
          <cell r="F112" t="str">
            <v>14/12/1980</v>
          </cell>
          <cell r="G112" t="str">
            <v>Thanh Hóa</v>
          </cell>
          <cell r="H112" t="str">
            <v>QLKT</v>
          </cell>
          <cell r="I112">
            <v>1</v>
          </cell>
          <cell r="J112" t="str">
            <v>QH-2018-E</v>
          </cell>
          <cell r="K112" t="str">
            <v>2052/QĐ-ĐHKT ngày 2/8/2018</v>
          </cell>
        </row>
        <row r="113">
          <cell r="A113" t="str">
            <v>Đỗ Phương Linh 31/08/1989</v>
          </cell>
          <cell r="B113">
            <v>107</v>
          </cell>
          <cell r="C113">
            <v>18057110</v>
          </cell>
          <cell r="D113" t="str">
            <v>Đỗ Phương Linh</v>
          </cell>
          <cell r="E113" t="str">
            <v>Nữ</v>
          </cell>
          <cell r="F113" t="str">
            <v>31/08/1989</v>
          </cell>
          <cell r="G113" t="str">
            <v>Hà Nội</v>
          </cell>
          <cell r="H113" t="str">
            <v>QLKT</v>
          </cell>
          <cell r="I113">
            <v>1</v>
          </cell>
          <cell r="J113" t="str">
            <v>QH-2018-E</v>
          </cell>
          <cell r="K113" t="str">
            <v>2052/QĐ-ĐHKT ngày 2/8/2018</v>
          </cell>
        </row>
        <row r="114">
          <cell r="A114" t="str">
            <v>Trần Quang Nghĩa 13/08/1980</v>
          </cell>
          <cell r="B114">
            <v>108</v>
          </cell>
          <cell r="C114">
            <v>18057112</v>
          </cell>
          <cell r="D114" t="str">
            <v>Trần Quang Nghĩa</v>
          </cell>
          <cell r="E114" t="str">
            <v>Nam</v>
          </cell>
          <cell r="F114" t="str">
            <v>13/08/1980</v>
          </cell>
          <cell r="G114" t="str">
            <v>Hà Nội</v>
          </cell>
          <cell r="H114" t="str">
            <v>QLKT</v>
          </cell>
          <cell r="I114">
            <v>1</v>
          </cell>
          <cell r="J114" t="str">
            <v>QH-2018-E</v>
          </cell>
          <cell r="K114" t="str">
            <v>2052/QĐ-ĐHKT ngày 2/8/2018</v>
          </cell>
        </row>
        <row r="115">
          <cell r="A115" t="str">
            <v>Đỗ Hồng Ngọc 25/05/1993</v>
          </cell>
          <cell r="B115">
            <v>109</v>
          </cell>
          <cell r="C115">
            <v>18057113</v>
          </cell>
          <cell r="D115" t="str">
            <v>Đỗ Hồng Ngọc</v>
          </cell>
          <cell r="E115" t="str">
            <v>Nữ</v>
          </cell>
          <cell r="F115" t="str">
            <v>25/05/1993</v>
          </cell>
          <cell r="G115" t="str">
            <v>Hà Nội</v>
          </cell>
          <cell r="H115" t="str">
            <v>QLKT</v>
          </cell>
          <cell r="I115">
            <v>1</v>
          </cell>
          <cell r="J115" t="str">
            <v>QH-2018-E</v>
          </cell>
          <cell r="K115" t="str">
            <v>2052/QĐ-ĐHKT ngày 2/8/2018</v>
          </cell>
        </row>
        <row r="116">
          <cell r="A116" t="str">
            <v>Nguyễn Thị Tuyết Nhung 26/11/1981</v>
          </cell>
          <cell r="B116">
            <v>110</v>
          </cell>
          <cell r="C116">
            <v>18057114</v>
          </cell>
          <cell r="D116" t="str">
            <v>Nguyễn Thị Tuyết Nhung</v>
          </cell>
          <cell r="E116" t="str">
            <v>Nữ</v>
          </cell>
          <cell r="F116" t="str">
            <v>26/11/1981</v>
          </cell>
          <cell r="G116" t="str">
            <v>Hà Nội</v>
          </cell>
          <cell r="H116" t="str">
            <v>QLKT</v>
          </cell>
          <cell r="I116">
            <v>1</v>
          </cell>
          <cell r="J116" t="str">
            <v>QH-2018-E</v>
          </cell>
          <cell r="K116" t="str">
            <v>2052/QĐ-ĐHKT ngày 2/8/2018</v>
          </cell>
        </row>
        <row r="117">
          <cell r="A117" t="str">
            <v>Phan Tuấn An Ninh 16/06/1993</v>
          </cell>
          <cell r="B117">
            <v>111</v>
          </cell>
          <cell r="C117">
            <v>18057115</v>
          </cell>
          <cell r="D117" t="str">
            <v>Phan Tuấn An Ninh</v>
          </cell>
          <cell r="E117" t="str">
            <v>Nam</v>
          </cell>
          <cell r="F117" t="str">
            <v>16/06/1993</v>
          </cell>
          <cell r="G117" t="str">
            <v>Nghệ An</v>
          </cell>
          <cell r="H117" t="str">
            <v>QLKT</v>
          </cell>
          <cell r="I117">
            <v>1</v>
          </cell>
          <cell r="J117" t="str">
            <v>QH-2018-E</v>
          </cell>
          <cell r="K117" t="str">
            <v>2052/QĐ-ĐHKT ngày 2/8/2018</v>
          </cell>
        </row>
        <row r="118">
          <cell r="A118" t="str">
            <v>Tống Việt Phong 18/09/1984</v>
          </cell>
          <cell r="B118">
            <v>112</v>
          </cell>
          <cell r="C118">
            <v>18057116</v>
          </cell>
          <cell r="D118" t="str">
            <v>Tống Việt Phong</v>
          </cell>
          <cell r="E118" t="str">
            <v>Nam</v>
          </cell>
          <cell r="F118" t="str">
            <v>18/09/1984</v>
          </cell>
          <cell r="G118" t="str">
            <v>Hà Nội</v>
          </cell>
          <cell r="H118" t="str">
            <v>QLKT</v>
          </cell>
          <cell r="I118">
            <v>1</v>
          </cell>
          <cell r="J118" t="str">
            <v>QH-2018-E</v>
          </cell>
          <cell r="K118" t="str">
            <v>2052/QĐ-ĐHKT ngày 2/8/2018</v>
          </cell>
        </row>
        <row r="119">
          <cell r="A119" t="str">
            <v>Lê Hoàng Phương 10/07/1985</v>
          </cell>
          <cell r="B119">
            <v>113</v>
          </cell>
          <cell r="C119">
            <v>18057117</v>
          </cell>
          <cell r="D119" t="str">
            <v>Lê Hoàng Phương</v>
          </cell>
          <cell r="E119" t="str">
            <v>Nam</v>
          </cell>
          <cell r="F119" t="str">
            <v>10/07/1985</v>
          </cell>
          <cell r="G119" t="str">
            <v>Thừa Thiên Huế</v>
          </cell>
          <cell r="H119" t="str">
            <v>QLKT</v>
          </cell>
          <cell r="I119">
            <v>1</v>
          </cell>
          <cell r="J119" t="str">
            <v>QH-2018-E</v>
          </cell>
          <cell r="K119" t="str">
            <v>2052/QĐ-ĐHKT ngày 2/8/2018</v>
          </cell>
        </row>
        <row r="120">
          <cell r="A120" t="str">
            <v>Nguyễn Xuân Phương 26/09/1979</v>
          </cell>
          <cell r="B120">
            <v>114</v>
          </cell>
          <cell r="C120">
            <v>18057118</v>
          </cell>
          <cell r="D120" t="str">
            <v>Nguyễn Xuân Phương</v>
          </cell>
          <cell r="E120" t="str">
            <v>Nam</v>
          </cell>
          <cell r="F120" t="str">
            <v>26/09/1979</v>
          </cell>
          <cell r="G120" t="str">
            <v>Phú Thọ</v>
          </cell>
          <cell r="H120" t="str">
            <v>QLKT</v>
          </cell>
          <cell r="I120">
            <v>1</v>
          </cell>
          <cell r="J120" t="str">
            <v>QH-2018-E</v>
          </cell>
          <cell r="K120" t="str">
            <v>2052/QĐ-ĐHKT ngày 2/8/2018</v>
          </cell>
        </row>
        <row r="121">
          <cell r="A121" t="str">
            <v>Nguyễn Ngọc Quỳnh 12/09/1989</v>
          </cell>
          <cell r="B121">
            <v>115</v>
          </cell>
          <cell r="C121">
            <v>18057119</v>
          </cell>
          <cell r="D121" t="str">
            <v>Nguyễn Ngọc Quỳnh</v>
          </cell>
          <cell r="E121" t="str">
            <v>Nữ</v>
          </cell>
          <cell r="F121" t="str">
            <v>12/09/1989</v>
          </cell>
          <cell r="G121" t="str">
            <v>Sơn La</v>
          </cell>
          <cell r="H121" t="str">
            <v>QLKT</v>
          </cell>
          <cell r="I121">
            <v>1</v>
          </cell>
          <cell r="J121" t="str">
            <v>QH-2018-E</v>
          </cell>
          <cell r="K121" t="str">
            <v>2052/QĐ-ĐHKT ngày 2/8/2018</v>
          </cell>
        </row>
        <row r="122">
          <cell r="A122" t="str">
            <v>Nguyễn Công Tâm 28562</v>
          </cell>
          <cell r="B122">
            <v>116</v>
          </cell>
          <cell r="C122">
            <v>18057120</v>
          </cell>
          <cell r="D122" t="str">
            <v>Nguyễn Công Tâm</v>
          </cell>
          <cell r="E122" t="str">
            <v>Nam</v>
          </cell>
          <cell r="F122">
            <v>28562</v>
          </cell>
          <cell r="G122" t="str">
            <v>Vĩnh Phúc</v>
          </cell>
          <cell r="H122" t="str">
            <v>QLKT</v>
          </cell>
          <cell r="I122">
            <v>1</v>
          </cell>
          <cell r="J122" t="str">
            <v>QH-2018-E</v>
          </cell>
          <cell r="K122" t="str">
            <v>2052/QĐ-ĐHKT ngày 2/8/2018</v>
          </cell>
        </row>
        <row r="123">
          <cell r="A123" t="str">
            <v>Nguyễn Trọng Tấn 28/02/1985</v>
          </cell>
          <cell r="B123">
            <v>117</v>
          </cell>
          <cell r="C123">
            <v>18057121</v>
          </cell>
          <cell r="D123" t="str">
            <v>Nguyễn Trọng Tấn</v>
          </cell>
          <cell r="E123" t="str">
            <v>Nam</v>
          </cell>
          <cell r="F123" t="str">
            <v>28/02/1985</v>
          </cell>
          <cell r="G123" t="str">
            <v>Hải Phòng</v>
          </cell>
          <cell r="H123" t="str">
            <v>QLKT</v>
          </cell>
          <cell r="I123">
            <v>1</v>
          </cell>
          <cell r="J123" t="str">
            <v>QH-2018-E</v>
          </cell>
          <cell r="K123" t="str">
            <v>2052/QĐ-ĐHKT ngày 2/8/2018</v>
          </cell>
        </row>
        <row r="124">
          <cell r="A124" t="str">
            <v>Nguyễn Hà Thanh 21/08/1979</v>
          </cell>
          <cell r="B124">
            <v>118</v>
          </cell>
          <cell r="C124">
            <v>18057122</v>
          </cell>
          <cell r="D124" t="str">
            <v>Nguyễn Hà Thanh</v>
          </cell>
          <cell r="E124" t="str">
            <v>Nam</v>
          </cell>
          <cell r="F124" t="str">
            <v>21/08/1979</v>
          </cell>
          <cell r="G124" t="str">
            <v>Hải Dương</v>
          </cell>
          <cell r="H124" t="str">
            <v>QLKT</v>
          </cell>
          <cell r="I124">
            <v>1</v>
          </cell>
          <cell r="J124" t="str">
            <v>QH-2018-E</v>
          </cell>
          <cell r="K124" t="str">
            <v>2052/QĐ-ĐHKT ngày 2/8/2018</v>
          </cell>
        </row>
        <row r="125">
          <cell r="A125" t="str">
            <v>Kiều Tiến Thành 08/05/1983</v>
          </cell>
          <cell r="B125">
            <v>119</v>
          </cell>
          <cell r="C125">
            <v>18057123</v>
          </cell>
          <cell r="D125" t="str">
            <v>Kiều Tiến Thành</v>
          </cell>
          <cell r="E125" t="str">
            <v>Nam</v>
          </cell>
          <cell r="F125" t="str">
            <v>08/05/1983</v>
          </cell>
          <cell r="G125" t="str">
            <v>Hoà Bình</v>
          </cell>
          <cell r="H125" t="str">
            <v>QLKT</v>
          </cell>
          <cell r="I125">
            <v>1</v>
          </cell>
          <cell r="J125" t="str">
            <v>QH-2018-E</v>
          </cell>
          <cell r="K125" t="str">
            <v>2052/QĐ-ĐHKT ngày 2/8/2018</v>
          </cell>
        </row>
        <row r="126">
          <cell r="A126" t="str">
            <v>Nguyễn Văn Thành 30/06/1993</v>
          </cell>
          <cell r="B126">
            <v>120</v>
          </cell>
          <cell r="C126">
            <v>18057124</v>
          </cell>
          <cell r="D126" t="str">
            <v>Nguyễn Văn Thành</v>
          </cell>
          <cell r="E126" t="str">
            <v>Nam</v>
          </cell>
          <cell r="F126" t="str">
            <v>30/06/1993</v>
          </cell>
          <cell r="G126" t="str">
            <v>Bắc Ninh</v>
          </cell>
          <cell r="H126" t="str">
            <v>QLKT</v>
          </cell>
          <cell r="I126">
            <v>1</v>
          </cell>
          <cell r="J126" t="str">
            <v>QH-2018-E</v>
          </cell>
          <cell r="K126" t="str">
            <v>2052/QĐ-ĐHKT ngày 2/8/2018</v>
          </cell>
        </row>
        <row r="127">
          <cell r="A127" t="str">
            <v>Nguyễn Thị Thu 30/11/1980</v>
          </cell>
          <cell r="B127">
            <v>121</v>
          </cell>
          <cell r="C127">
            <v>18057125</v>
          </cell>
          <cell r="D127" t="str">
            <v>Nguyễn Thị Thu</v>
          </cell>
          <cell r="E127" t="str">
            <v>Nữ</v>
          </cell>
          <cell r="F127" t="str">
            <v>30/11/1980</v>
          </cell>
          <cell r="G127" t="str">
            <v>Thái Bình</v>
          </cell>
          <cell r="H127" t="str">
            <v>QLKT</v>
          </cell>
          <cell r="I127">
            <v>1</v>
          </cell>
          <cell r="J127" t="str">
            <v>QH-2018-E</v>
          </cell>
          <cell r="K127" t="str">
            <v>2052/QĐ-ĐHKT ngày 2/8/2018</v>
          </cell>
        </row>
        <row r="128">
          <cell r="A128" t="str">
            <v>Lê Hữu Thuận 17/11/1985</v>
          </cell>
          <cell r="B128">
            <v>122</v>
          </cell>
          <cell r="C128">
            <v>18057126</v>
          </cell>
          <cell r="D128" t="str">
            <v>Lê Hữu Thuận</v>
          </cell>
          <cell r="E128" t="str">
            <v>Nam</v>
          </cell>
          <cell r="F128" t="str">
            <v>17/11/1985</v>
          </cell>
          <cell r="G128" t="str">
            <v>Thanh Hóa</v>
          </cell>
          <cell r="H128" t="str">
            <v>QLKT</v>
          </cell>
          <cell r="I128">
            <v>1</v>
          </cell>
          <cell r="J128" t="str">
            <v>QH-2018-E</v>
          </cell>
          <cell r="K128" t="str">
            <v>2052/QĐ-ĐHKT ngày 2/8/2018</v>
          </cell>
        </row>
        <row r="129">
          <cell r="A129" t="str">
            <v>Lê Thị Thu Thủy 08/06/1983</v>
          </cell>
          <cell r="B129">
            <v>123</v>
          </cell>
          <cell r="C129">
            <v>18057127</v>
          </cell>
          <cell r="D129" t="str">
            <v>Lê Thị Thu Thủy</v>
          </cell>
          <cell r="E129" t="str">
            <v>Nữ</v>
          </cell>
          <cell r="F129" t="str">
            <v>08/06/1983</v>
          </cell>
          <cell r="G129" t="str">
            <v>Hà Nội</v>
          </cell>
          <cell r="H129" t="str">
            <v>QLKT</v>
          </cell>
          <cell r="I129">
            <v>1</v>
          </cell>
          <cell r="J129" t="str">
            <v>QH-2018-E</v>
          </cell>
          <cell r="K129" t="str">
            <v>2052/QĐ-ĐHKT ngày 2/8/2018</v>
          </cell>
        </row>
        <row r="130">
          <cell r="A130" t="str">
            <v>Lê Thu Thủy 01/01/1989</v>
          </cell>
          <cell r="B130">
            <v>124</v>
          </cell>
          <cell r="C130">
            <v>18057128</v>
          </cell>
          <cell r="D130" t="str">
            <v>Lê Thu Thủy</v>
          </cell>
          <cell r="E130" t="str">
            <v>Nữ</v>
          </cell>
          <cell r="F130" t="str">
            <v>01/01/1989</v>
          </cell>
          <cell r="G130" t="str">
            <v>Hà Nội</v>
          </cell>
          <cell r="H130" t="str">
            <v>QLKT</v>
          </cell>
          <cell r="I130">
            <v>1</v>
          </cell>
          <cell r="J130" t="str">
            <v>QH-2018-E</v>
          </cell>
          <cell r="K130" t="str">
            <v>2052/QĐ-ĐHKT ngày 2/8/2018</v>
          </cell>
        </row>
        <row r="131">
          <cell r="A131" t="str">
            <v>Trần Ngọc Toàn 05/08/1993</v>
          </cell>
          <cell r="B131">
            <v>125</v>
          </cell>
          <cell r="C131">
            <v>18057129</v>
          </cell>
          <cell r="D131" t="str">
            <v>Trần Ngọc Toàn</v>
          </cell>
          <cell r="E131" t="str">
            <v>Nam</v>
          </cell>
          <cell r="F131" t="str">
            <v>05/08/1993</v>
          </cell>
          <cell r="G131" t="str">
            <v>Nam Định</v>
          </cell>
          <cell r="H131" t="str">
            <v>QLKT</v>
          </cell>
          <cell r="I131">
            <v>1</v>
          </cell>
          <cell r="J131" t="str">
            <v>QH-2018-E</v>
          </cell>
          <cell r="K131" t="str">
            <v>2052/QĐ-ĐHKT ngày 2/8/2018</v>
          </cell>
        </row>
        <row r="132">
          <cell r="A132" t="str">
            <v>Phan Thị Tuyết Trinh 31/10/1987</v>
          </cell>
          <cell r="B132">
            <v>126</v>
          </cell>
          <cell r="C132">
            <v>18057130</v>
          </cell>
          <cell r="D132" t="str">
            <v>Phan Thị Tuyết Trinh</v>
          </cell>
          <cell r="E132" t="str">
            <v>Nữ</v>
          </cell>
          <cell r="F132" t="str">
            <v>31/10/1987</v>
          </cell>
          <cell r="G132" t="str">
            <v>Hà Nội</v>
          </cell>
          <cell r="H132" t="str">
            <v>QLKT</v>
          </cell>
          <cell r="I132">
            <v>1</v>
          </cell>
          <cell r="J132" t="str">
            <v>QH-2018-E</v>
          </cell>
          <cell r="K132" t="str">
            <v>2052/QĐ-ĐHKT ngày 2/8/2018</v>
          </cell>
        </row>
        <row r="133">
          <cell r="A133" t="str">
            <v>Nguyễn Văn Trung 33612</v>
          </cell>
          <cell r="B133">
            <v>127</v>
          </cell>
          <cell r="C133">
            <v>18057131</v>
          </cell>
          <cell r="D133" t="str">
            <v>Nguyễn Văn Trung</v>
          </cell>
          <cell r="E133" t="str">
            <v>Nam</v>
          </cell>
          <cell r="F133">
            <v>33612</v>
          </cell>
          <cell r="G133" t="str">
            <v>Vĩnh Phúc</v>
          </cell>
          <cell r="H133" t="str">
            <v>QLKT</v>
          </cell>
          <cell r="I133">
            <v>1</v>
          </cell>
          <cell r="J133" t="str">
            <v>QH-2018-E</v>
          </cell>
          <cell r="K133" t="str">
            <v>2052/QĐ-ĐHKT ngày 2/8/2018</v>
          </cell>
        </row>
        <row r="134">
          <cell r="A134" t="str">
            <v>Phạm Thị Hải Yến 06/11/1988</v>
          </cell>
          <cell r="B134">
            <v>128</v>
          </cell>
          <cell r="C134">
            <v>18057132</v>
          </cell>
          <cell r="D134" t="str">
            <v>Phạm Thị Hải Yến</v>
          </cell>
          <cell r="E134" t="str">
            <v>Nữ</v>
          </cell>
          <cell r="F134" t="str">
            <v>06/11/1988</v>
          </cell>
          <cell r="G134" t="str">
            <v>Hải Phòng</v>
          </cell>
          <cell r="H134" t="str">
            <v>QLKT</v>
          </cell>
          <cell r="I134">
            <v>1</v>
          </cell>
          <cell r="J134" t="str">
            <v>QH-2018-E</v>
          </cell>
          <cell r="K134" t="str">
            <v>2052/QĐ-ĐHKT ngày 2/8/2018</v>
          </cell>
        </row>
        <row r="135">
          <cell r="A135" t="str">
            <v>Trần Thị Hải Yến 13/07/1990</v>
          </cell>
          <cell r="B135">
            <v>129</v>
          </cell>
          <cell r="C135">
            <v>18057133</v>
          </cell>
          <cell r="D135" t="str">
            <v>Trần Thị Hải Yến</v>
          </cell>
          <cell r="E135" t="str">
            <v>Nữ</v>
          </cell>
          <cell r="F135" t="str">
            <v>13/07/1990</v>
          </cell>
          <cell r="G135" t="str">
            <v>Thái Bình</v>
          </cell>
          <cell r="H135" t="str">
            <v>QLKT</v>
          </cell>
          <cell r="I135">
            <v>1</v>
          </cell>
          <cell r="J135" t="str">
            <v>QH-2018-E</v>
          </cell>
          <cell r="K135" t="str">
            <v>2052/QĐ-ĐHKT ngày 2/8/2018</v>
          </cell>
        </row>
        <row r="136">
          <cell r="A136" t="str">
            <v>Thân Ngọc Thắng 06/09/1979</v>
          </cell>
          <cell r="B136">
            <v>130</v>
          </cell>
          <cell r="C136">
            <v>18057136</v>
          </cell>
          <cell r="D136" t="str">
            <v>Thân Ngọc Thắng</v>
          </cell>
          <cell r="E136" t="str">
            <v>Nam</v>
          </cell>
          <cell r="F136" t="str">
            <v>06/09/1979</v>
          </cell>
          <cell r="G136" t="str">
            <v>Hà Nội</v>
          </cell>
          <cell r="H136" t="str">
            <v>QTCTCTC</v>
          </cell>
          <cell r="I136">
            <v>1</v>
          </cell>
          <cell r="J136" t="str">
            <v>QH-2018-E</v>
          </cell>
          <cell r="K136" t="str">
            <v>2052/QĐ-ĐHKT ngày 2/8/2018</v>
          </cell>
        </row>
        <row r="137">
          <cell r="A137" t="str">
            <v>Nguyễn Thị Hoa 17/03/1990</v>
          </cell>
          <cell r="B137">
            <v>131</v>
          </cell>
          <cell r="C137">
            <v>18057754</v>
          </cell>
          <cell r="D137" t="str">
            <v>Nguyễn Thị Hoa</v>
          </cell>
          <cell r="E137" t="str">
            <v>Nữ</v>
          </cell>
          <cell r="F137" t="str">
            <v>17/03/1990</v>
          </cell>
          <cell r="G137" t="str">
            <v>Bắc Ninh</v>
          </cell>
          <cell r="H137" t="str">
            <v>QTCTCTC</v>
          </cell>
          <cell r="I137">
            <v>1</v>
          </cell>
          <cell r="J137" t="str">
            <v>QH-2018-E</v>
          </cell>
          <cell r="K137" t="str">
            <v>2052/QĐ-ĐHKT ngày 2/8/2018</v>
          </cell>
        </row>
        <row r="138">
          <cell r="A138" t="str">
            <v>Lưu Vĩnh Toàn 26927</v>
          </cell>
          <cell r="B138">
            <v>132</v>
          </cell>
          <cell r="C138">
            <v>18057755</v>
          </cell>
          <cell r="D138" t="str">
            <v>Lưu Vĩnh Toàn</v>
          </cell>
          <cell r="E138" t="str">
            <v>Nam</v>
          </cell>
          <cell r="F138">
            <v>26927</v>
          </cell>
          <cell r="G138" t="str">
            <v>Lạng Sơn</v>
          </cell>
          <cell r="H138" t="str">
            <v>QTCTCTC</v>
          </cell>
          <cell r="I138">
            <v>1</v>
          </cell>
          <cell r="J138" t="str">
            <v>QH-2018-E</v>
          </cell>
          <cell r="K138" t="str">
            <v>2052/QĐ-ĐHKT ngày 2/8/2018</v>
          </cell>
        </row>
        <row r="139">
          <cell r="A139" t="str">
            <v>Tống Thế Sơn 20/11/1995</v>
          </cell>
          <cell r="B139">
            <v>133</v>
          </cell>
          <cell r="C139">
            <v>18057500</v>
          </cell>
          <cell r="D139" t="str">
            <v>Tống Thế Sơn</v>
          </cell>
          <cell r="E139" t="str">
            <v>Nam</v>
          </cell>
          <cell r="F139" t="str">
            <v>20/11/1995</v>
          </cell>
          <cell r="G139" t="str">
            <v>Hà Nội</v>
          </cell>
          <cell r="H139" t="str">
            <v>KTCT</v>
          </cell>
          <cell r="I139">
            <v>2</v>
          </cell>
          <cell r="J139" t="str">
            <v>QH-2018-E</v>
          </cell>
          <cell r="K139" t="str">
            <v>3286/QĐ-ĐHKT ngày 7/12/2018</v>
          </cell>
        </row>
        <row r="140">
          <cell r="A140" t="str">
            <v>Tống Thế Sơn 20/11/1995</v>
          </cell>
          <cell r="B140">
            <v>134</v>
          </cell>
          <cell r="C140">
            <v>18057500</v>
          </cell>
          <cell r="D140" t="str">
            <v>Tống Thế Sơn</v>
          </cell>
          <cell r="E140" t="str">
            <v>Nam</v>
          </cell>
          <cell r="F140" t="str">
            <v>20/11/1995</v>
          </cell>
          <cell r="G140" t="str">
            <v>Hà Nội</v>
          </cell>
          <cell r="H140" t="str">
            <v>KTCT</v>
          </cell>
          <cell r="I140">
            <v>2</v>
          </cell>
          <cell r="J140" t="str">
            <v>QH-2018-E</v>
          </cell>
          <cell r="K140" t="str">
            <v>3286/QĐ-ĐHKT ngày 7/12/2018</v>
          </cell>
        </row>
        <row r="141">
          <cell r="A141" t="str">
            <v>Đào Phương Anh 11/08/1994</v>
          </cell>
          <cell r="B141">
            <v>135</v>
          </cell>
          <cell r="C141">
            <v>18057501</v>
          </cell>
          <cell r="D141" t="str">
            <v>Đào Phương Anh</v>
          </cell>
          <cell r="E141" t="str">
            <v>Nữ</v>
          </cell>
          <cell r="F141" t="str">
            <v>11/08/1994</v>
          </cell>
          <cell r="G141" t="str">
            <v>Phú Thọ</v>
          </cell>
          <cell r="H141" t="str">
            <v>QLKT</v>
          </cell>
          <cell r="I141">
            <v>2</v>
          </cell>
          <cell r="J141" t="str">
            <v>QH-2018-E</v>
          </cell>
          <cell r="K141" t="str">
            <v>3286/QĐ-ĐHKT ngày 7/12/2018</v>
          </cell>
        </row>
        <row r="142">
          <cell r="A142" t="str">
            <v>Lưu Thị Lan Anh 22/07/1984</v>
          </cell>
          <cell r="B142">
            <v>136</v>
          </cell>
          <cell r="C142">
            <v>18057503</v>
          </cell>
          <cell r="D142" t="str">
            <v>Lưu Thị Lan Anh</v>
          </cell>
          <cell r="E142" t="str">
            <v>Nữ</v>
          </cell>
          <cell r="F142" t="str">
            <v>22/07/1984</v>
          </cell>
          <cell r="G142" t="str">
            <v>Hà Nội</v>
          </cell>
          <cell r="H142" t="str">
            <v>QLKT</v>
          </cell>
          <cell r="I142">
            <v>2</v>
          </cell>
          <cell r="J142" t="str">
            <v>QH-2018-E</v>
          </cell>
          <cell r="K142" t="str">
            <v>3286/QĐ-ĐHKT ngày 7/12/2018</v>
          </cell>
        </row>
        <row r="143">
          <cell r="A143" t="str">
            <v>Nguyễn Nguyệt Anh 29/09/1989</v>
          </cell>
          <cell r="B143">
            <v>137</v>
          </cell>
          <cell r="C143">
            <v>18057504</v>
          </cell>
          <cell r="D143" t="str">
            <v>Nguyễn Nguyệt Anh</v>
          </cell>
          <cell r="E143" t="str">
            <v>Nữ</v>
          </cell>
          <cell r="F143" t="str">
            <v>29/09/1989</v>
          </cell>
          <cell r="G143" t="str">
            <v>Hà Nội</v>
          </cell>
          <cell r="H143" t="str">
            <v>QLKT</v>
          </cell>
          <cell r="I143">
            <v>2</v>
          </cell>
          <cell r="J143" t="str">
            <v>QH-2018-E</v>
          </cell>
          <cell r="K143" t="str">
            <v>3286/QĐ-ĐHKT ngày 7/12/2018</v>
          </cell>
        </row>
        <row r="144">
          <cell r="A144" t="str">
            <v>Quách Thị Quế Anh 03/08/1983</v>
          </cell>
          <cell r="B144">
            <v>138</v>
          </cell>
          <cell r="C144">
            <v>18057505</v>
          </cell>
          <cell r="D144" t="str">
            <v>Quách Thị Quế Anh</v>
          </cell>
          <cell r="E144" t="str">
            <v>Nữ</v>
          </cell>
          <cell r="F144" t="str">
            <v>03/08/1983</v>
          </cell>
          <cell r="G144" t="str">
            <v>Hoà Bình</v>
          </cell>
          <cell r="H144" t="str">
            <v>QLKT</v>
          </cell>
          <cell r="I144">
            <v>2</v>
          </cell>
          <cell r="J144" t="str">
            <v>QH-2018-E</v>
          </cell>
          <cell r="K144" t="str">
            <v>3286/QĐ-ĐHKT ngày 7/12/2018</v>
          </cell>
        </row>
        <row r="145">
          <cell r="A145" t="str">
            <v>Quản Ngọc Tú Anh 26/02/1993</v>
          </cell>
          <cell r="B145">
            <v>139</v>
          </cell>
          <cell r="C145">
            <v>18057506</v>
          </cell>
          <cell r="D145" t="str">
            <v>Quản Ngọc Tú Anh</v>
          </cell>
          <cell r="E145" t="str">
            <v>Nữ</v>
          </cell>
          <cell r="F145" t="str">
            <v>26/02/1993</v>
          </cell>
          <cell r="G145" t="str">
            <v>Hà Nội</v>
          </cell>
          <cell r="H145" t="str">
            <v>QLKT</v>
          </cell>
          <cell r="I145">
            <v>2</v>
          </cell>
          <cell r="J145" t="str">
            <v>QH-2018-E</v>
          </cell>
          <cell r="K145" t="str">
            <v>3286/QĐ-ĐHKT ngày 7/12/2018</v>
          </cell>
        </row>
        <row r="146">
          <cell r="A146" t="str">
            <v>Bùi Thị Ánh 10/12/1986</v>
          </cell>
          <cell r="B146">
            <v>140</v>
          </cell>
          <cell r="C146">
            <v>18057507</v>
          </cell>
          <cell r="D146" t="str">
            <v>Bùi Thị Ánh</v>
          </cell>
          <cell r="E146" t="str">
            <v>Nữ</v>
          </cell>
          <cell r="F146" t="str">
            <v>10/12/1986</v>
          </cell>
          <cell r="G146" t="str">
            <v>Nam Định</v>
          </cell>
          <cell r="H146" t="str">
            <v>QLKT</v>
          </cell>
          <cell r="I146">
            <v>2</v>
          </cell>
          <cell r="J146" t="str">
            <v>QH-2018-E</v>
          </cell>
          <cell r="K146" t="str">
            <v>3286/QĐ-ĐHKT ngày 7/12/2018</v>
          </cell>
        </row>
        <row r="147">
          <cell r="A147" t="str">
            <v>Lương Thanh Bình 04/12/1987</v>
          </cell>
          <cell r="B147">
            <v>141</v>
          </cell>
          <cell r="C147">
            <v>18057508</v>
          </cell>
          <cell r="D147" t="str">
            <v>Lương Thanh Bình</v>
          </cell>
          <cell r="E147" t="str">
            <v>Nam</v>
          </cell>
          <cell r="F147" t="str">
            <v>04/12/1987</v>
          </cell>
          <cell r="G147" t="str">
            <v>Hà Nội</v>
          </cell>
          <cell r="H147" t="str">
            <v>QLKT</v>
          </cell>
          <cell r="I147">
            <v>2</v>
          </cell>
          <cell r="J147" t="str">
            <v>QH-2018-E</v>
          </cell>
          <cell r="K147" t="str">
            <v>3286/QĐ-ĐHKT ngày 7/12/2018</v>
          </cell>
        </row>
        <row r="148">
          <cell r="A148" t="str">
            <v>Vũ Thanh Bình 11/06/1977</v>
          </cell>
          <cell r="B148">
            <v>142</v>
          </cell>
          <cell r="C148">
            <v>18057509</v>
          </cell>
          <cell r="D148" t="str">
            <v>Vũ Thanh Bình</v>
          </cell>
          <cell r="E148" t="str">
            <v>Nam</v>
          </cell>
          <cell r="F148" t="str">
            <v>11/06/1977</v>
          </cell>
          <cell r="G148" t="str">
            <v>Hà Nội</v>
          </cell>
          <cell r="H148" t="str">
            <v>QLKT</v>
          </cell>
          <cell r="I148">
            <v>2</v>
          </cell>
          <cell r="J148" t="str">
            <v>QH-2018-E</v>
          </cell>
          <cell r="K148" t="str">
            <v>3286/QĐ-ĐHKT ngày 7/12/2018</v>
          </cell>
        </row>
        <row r="149">
          <cell r="A149" t="str">
            <v>Nguyễn Văn Chung 29/11/1978</v>
          </cell>
          <cell r="B149">
            <v>143</v>
          </cell>
          <cell r="C149">
            <v>18057511</v>
          </cell>
          <cell r="D149" t="str">
            <v>Nguyễn Văn Chung</v>
          </cell>
          <cell r="E149" t="str">
            <v>Nam</v>
          </cell>
          <cell r="F149" t="str">
            <v>29/11/1978</v>
          </cell>
          <cell r="G149" t="str">
            <v>Thanh Hóa</v>
          </cell>
          <cell r="H149" t="str">
            <v>QLKT</v>
          </cell>
          <cell r="I149">
            <v>2</v>
          </cell>
          <cell r="J149" t="str">
            <v>QH-2018-E</v>
          </cell>
          <cell r="K149" t="str">
            <v>3286/QĐ-ĐHKT ngày 7/12/2018</v>
          </cell>
        </row>
        <row r="150">
          <cell r="A150" t="str">
            <v>Đỗ Kiên Cường 07/06/1984</v>
          </cell>
          <cell r="B150">
            <v>144</v>
          </cell>
          <cell r="C150">
            <v>18057513</v>
          </cell>
          <cell r="D150" t="str">
            <v>Đỗ Kiên Cường</v>
          </cell>
          <cell r="E150" t="str">
            <v>Nam</v>
          </cell>
          <cell r="F150" t="str">
            <v>07/06/1984</v>
          </cell>
          <cell r="G150" t="str">
            <v>Nam Định</v>
          </cell>
          <cell r="H150" t="str">
            <v>QLKT</v>
          </cell>
          <cell r="I150">
            <v>2</v>
          </cell>
          <cell r="J150" t="str">
            <v>QH-2018-E</v>
          </cell>
          <cell r="K150" t="str">
            <v>3286/QĐ-ĐHKT ngày 7/12/2018</v>
          </cell>
        </row>
        <row r="151">
          <cell r="A151" t="str">
            <v>Phạm Hồng Cường 17/08/1977</v>
          </cell>
          <cell r="B151">
            <v>145</v>
          </cell>
          <cell r="C151">
            <v>18057514</v>
          </cell>
          <cell r="D151" t="str">
            <v>Phạm Hồng Cường</v>
          </cell>
          <cell r="E151" t="str">
            <v>Nam</v>
          </cell>
          <cell r="F151" t="str">
            <v>17/08/1977</v>
          </cell>
          <cell r="G151" t="str">
            <v>Hà Nội</v>
          </cell>
          <cell r="H151" t="str">
            <v>QLKT</v>
          </cell>
          <cell r="I151">
            <v>2</v>
          </cell>
          <cell r="J151" t="str">
            <v>QH-2018-E</v>
          </cell>
          <cell r="K151" t="str">
            <v>3286/QĐ-ĐHKT ngày 7/12/2018</v>
          </cell>
        </row>
        <row r="152">
          <cell r="A152" t="str">
            <v>Mai Kim Dân 03/03/1991</v>
          </cell>
          <cell r="B152">
            <v>146</v>
          </cell>
          <cell r="C152">
            <v>18057515</v>
          </cell>
          <cell r="D152" t="str">
            <v>Mai Kim Dân</v>
          </cell>
          <cell r="E152" t="str">
            <v>Nam</v>
          </cell>
          <cell r="F152" t="str">
            <v>03/03/1991</v>
          </cell>
          <cell r="G152" t="str">
            <v>Nam Định</v>
          </cell>
          <cell r="H152" t="str">
            <v>QLKT</v>
          </cell>
          <cell r="I152">
            <v>2</v>
          </cell>
          <cell r="J152" t="str">
            <v>QH-2018-E</v>
          </cell>
          <cell r="K152" t="str">
            <v>3286/QĐ-ĐHKT ngày 7/12/2018</v>
          </cell>
        </row>
        <row r="153">
          <cell r="A153" t="str">
            <v>Nguyễn Thị Dung 03/10/1980</v>
          </cell>
          <cell r="B153">
            <v>147</v>
          </cell>
          <cell r="C153">
            <v>18057516</v>
          </cell>
          <cell r="D153" t="str">
            <v>Nguyễn Thị Dung</v>
          </cell>
          <cell r="E153" t="str">
            <v>Nữ</v>
          </cell>
          <cell r="F153" t="str">
            <v>03/10/1980</v>
          </cell>
          <cell r="G153" t="str">
            <v>Hà Nội</v>
          </cell>
          <cell r="H153" t="str">
            <v>QLKT</v>
          </cell>
          <cell r="I153">
            <v>2</v>
          </cell>
          <cell r="J153" t="str">
            <v>QH-2018-E</v>
          </cell>
          <cell r="K153" t="str">
            <v>3286/QĐ-ĐHKT ngày 7/12/2018</v>
          </cell>
        </row>
        <row r="154">
          <cell r="A154" t="str">
            <v>Đỗ Khắc Đạo 02/10/1975</v>
          </cell>
          <cell r="B154">
            <v>148</v>
          </cell>
          <cell r="C154">
            <v>18057518</v>
          </cell>
          <cell r="D154" t="str">
            <v>Đỗ Khắc Đạo</v>
          </cell>
          <cell r="E154" t="str">
            <v>Nam</v>
          </cell>
          <cell r="F154" t="str">
            <v>02/10/1975</v>
          </cell>
          <cell r="G154" t="str">
            <v>Hà Nội</v>
          </cell>
          <cell r="H154" t="str">
            <v>QLKT</v>
          </cell>
          <cell r="I154">
            <v>2</v>
          </cell>
          <cell r="J154" t="str">
            <v>QH-2018-E</v>
          </cell>
          <cell r="K154" t="str">
            <v>3286/QĐ-ĐHKT ngày 7/12/2018</v>
          </cell>
        </row>
        <row r="155">
          <cell r="A155" t="str">
            <v>Lê Thị Thanh Giang 10/09/1984</v>
          </cell>
          <cell r="B155">
            <v>149</v>
          </cell>
          <cell r="C155">
            <v>18057519</v>
          </cell>
          <cell r="D155" t="str">
            <v>Lê Thị Thanh Giang</v>
          </cell>
          <cell r="E155" t="str">
            <v>Nữ</v>
          </cell>
          <cell r="F155" t="str">
            <v>10/09/1984</v>
          </cell>
          <cell r="G155" t="str">
            <v>Hà Nội</v>
          </cell>
          <cell r="H155" t="str">
            <v>QLKT</v>
          </cell>
          <cell r="I155">
            <v>2</v>
          </cell>
          <cell r="J155" t="str">
            <v>QH-2018-E</v>
          </cell>
          <cell r="K155" t="str">
            <v>3286/QĐ-ĐHKT ngày 7/12/2018</v>
          </cell>
        </row>
        <row r="156">
          <cell r="A156" t="str">
            <v>Nguyễn Văn Giang 25/12/1980</v>
          </cell>
          <cell r="B156">
            <v>150</v>
          </cell>
          <cell r="C156">
            <v>18057520</v>
          </cell>
          <cell r="D156" t="str">
            <v>Nguyễn Văn Giang</v>
          </cell>
          <cell r="E156" t="str">
            <v>Nam</v>
          </cell>
          <cell r="F156" t="str">
            <v>25/12/1980</v>
          </cell>
          <cell r="G156" t="str">
            <v>Hà Nội</v>
          </cell>
          <cell r="H156" t="str">
            <v>QLKT</v>
          </cell>
          <cell r="I156">
            <v>2</v>
          </cell>
          <cell r="J156" t="str">
            <v>QH-2018-E</v>
          </cell>
          <cell r="K156" t="str">
            <v>3286/QĐ-ĐHKT ngày 7/12/2018</v>
          </cell>
        </row>
        <row r="157">
          <cell r="A157" t="str">
            <v>Trịnh Thị Thu Hà 26/10/1989</v>
          </cell>
          <cell r="B157">
            <v>151</v>
          </cell>
          <cell r="C157">
            <v>18057522</v>
          </cell>
          <cell r="D157" t="str">
            <v>Trịnh Thị Thu Hà</v>
          </cell>
          <cell r="E157" t="str">
            <v>Nữ</v>
          </cell>
          <cell r="F157" t="str">
            <v>26/10/1989</v>
          </cell>
          <cell r="G157" t="str">
            <v>Thái Bình</v>
          </cell>
          <cell r="H157" t="str">
            <v>QLKT</v>
          </cell>
          <cell r="I157">
            <v>2</v>
          </cell>
          <cell r="J157" t="str">
            <v>QH-2018-E</v>
          </cell>
          <cell r="K157" t="str">
            <v>3286/QĐ-ĐHKT ngày 7/12/2018</v>
          </cell>
        </row>
        <row r="158">
          <cell r="A158" t="str">
            <v>Nguyễn Thị Mỹ Hạnh 21/10/1992</v>
          </cell>
          <cell r="B158">
            <v>152</v>
          </cell>
          <cell r="C158">
            <v>18057523</v>
          </cell>
          <cell r="D158" t="str">
            <v>Nguyễn Thị Mỹ Hạnh</v>
          </cell>
          <cell r="E158" t="str">
            <v>Nữ</v>
          </cell>
          <cell r="F158" t="str">
            <v>21/10/1992</v>
          </cell>
          <cell r="G158" t="str">
            <v>Nghệ An</v>
          </cell>
          <cell r="H158" t="str">
            <v>QLKT</v>
          </cell>
          <cell r="I158">
            <v>2</v>
          </cell>
          <cell r="J158" t="str">
            <v>QH-2018-E</v>
          </cell>
          <cell r="K158" t="str">
            <v>3286/QĐ-ĐHKT ngày 7/12/2018</v>
          </cell>
        </row>
        <row r="159">
          <cell r="A159" t="str">
            <v>Nguyễn Thị Thu Hằng 21/07/1986</v>
          </cell>
          <cell r="B159">
            <v>153</v>
          </cell>
          <cell r="C159">
            <v>18057525</v>
          </cell>
          <cell r="D159" t="str">
            <v>Nguyễn Thị Thu Hằng</v>
          </cell>
          <cell r="E159" t="str">
            <v>Nữ</v>
          </cell>
          <cell r="F159" t="str">
            <v>21/07/1986</v>
          </cell>
          <cell r="G159" t="str">
            <v>Sơn La</v>
          </cell>
          <cell r="H159" t="str">
            <v>QLKT</v>
          </cell>
          <cell r="I159">
            <v>2</v>
          </cell>
          <cell r="J159" t="str">
            <v>QH-2018-E</v>
          </cell>
          <cell r="K159" t="str">
            <v>3286/QĐ-ĐHKT ngày 7/12/2018</v>
          </cell>
        </row>
        <row r="160">
          <cell r="A160" t="str">
            <v>Chu Thị Hân 21/10/1994</v>
          </cell>
          <cell r="B160">
            <v>154</v>
          </cell>
          <cell r="C160">
            <v>18057526</v>
          </cell>
          <cell r="D160" t="str">
            <v>Chu Thị Hân</v>
          </cell>
          <cell r="E160" t="str">
            <v>Nữ</v>
          </cell>
          <cell r="F160" t="str">
            <v>21/10/1994</v>
          </cell>
          <cell r="G160" t="str">
            <v>Hà Nội</v>
          </cell>
          <cell r="H160" t="str">
            <v>QLKT</v>
          </cell>
          <cell r="I160">
            <v>2</v>
          </cell>
          <cell r="J160" t="str">
            <v>QH-2018-E</v>
          </cell>
          <cell r="K160" t="str">
            <v>3286/QĐ-ĐHKT ngày 7/12/2018</v>
          </cell>
        </row>
        <row r="161">
          <cell r="A161" t="str">
            <v>Hà Thị Thanh Hậu 05/11/1981</v>
          </cell>
          <cell r="B161">
            <v>155</v>
          </cell>
          <cell r="C161">
            <v>18057527</v>
          </cell>
          <cell r="D161" t="str">
            <v>Hà Thị Thanh Hậu</v>
          </cell>
          <cell r="E161" t="str">
            <v>Nữ</v>
          </cell>
          <cell r="F161" t="str">
            <v>05/11/1981</v>
          </cell>
          <cell r="G161" t="str">
            <v>Phú Thọ</v>
          </cell>
          <cell r="H161" t="str">
            <v>QLKT</v>
          </cell>
          <cell r="I161">
            <v>2</v>
          </cell>
          <cell r="J161" t="str">
            <v>QH-2018-E</v>
          </cell>
          <cell r="K161" t="str">
            <v>3286/QĐ-ĐHKT ngày 7/12/2018</v>
          </cell>
        </row>
        <row r="162">
          <cell r="A162" t="str">
            <v>Lê Đình Hiệu 18/03/1975</v>
          </cell>
          <cell r="B162">
            <v>156</v>
          </cell>
          <cell r="C162">
            <v>18057529</v>
          </cell>
          <cell r="D162" t="str">
            <v>Lê Đình Hiệu</v>
          </cell>
          <cell r="E162" t="str">
            <v>Nam</v>
          </cell>
          <cell r="F162" t="str">
            <v>18/03/1975</v>
          </cell>
          <cell r="G162" t="str">
            <v>Thanh Hóa</v>
          </cell>
          <cell r="H162" t="str">
            <v>QLKT</v>
          </cell>
          <cell r="I162">
            <v>2</v>
          </cell>
          <cell r="J162" t="str">
            <v>QH-2018-E</v>
          </cell>
          <cell r="K162" t="str">
            <v>3286/QĐ-ĐHKT ngày 7/12/2018</v>
          </cell>
        </row>
        <row r="163">
          <cell r="A163" t="str">
            <v>Nguyễn Thị Thúy Hoa 20/04/1991</v>
          </cell>
          <cell r="B163">
            <v>157</v>
          </cell>
          <cell r="C163">
            <v>18057531</v>
          </cell>
          <cell r="D163" t="str">
            <v>Nguyễn Thị Thúy Hoa</v>
          </cell>
          <cell r="E163" t="str">
            <v>Nữ</v>
          </cell>
          <cell r="F163" t="str">
            <v>20/04/1991</v>
          </cell>
          <cell r="G163" t="str">
            <v>Bắc Ninh</v>
          </cell>
          <cell r="H163" t="str">
            <v>QLKT</v>
          </cell>
          <cell r="I163">
            <v>2</v>
          </cell>
          <cell r="J163" t="str">
            <v>QH-2018-E</v>
          </cell>
          <cell r="K163" t="str">
            <v>3286/QĐ-ĐHKT ngày 7/12/2018</v>
          </cell>
        </row>
        <row r="164">
          <cell r="A164" t="str">
            <v>Triệu Thị Thanh Huyền 13/01/1983</v>
          </cell>
          <cell r="B164">
            <v>158</v>
          </cell>
          <cell r="C164">
            <v>18057532</v>
          </cell>
          <cell r="D164" t="str">
            <v>Triệu Thị Thanh Huyền</v>
          </cell>
          <cell r="E164" t="str">
            <v>Nữ</v>
          </cell>
          <cell r="F164" t="str">
            <v>13/01/1983</v>
          </cell>
          <cell r="G164" t="str">
            <v>Hà Nội</v>
          </cell>
          <cell r="H164" t="str">
            <v>QLKT</v>
          </cell>
          <cell r="I164">
            <v>2</v>
          </cell>
          <cell r="J164" t="str">
            <v>QH-2018-E</v>
          </cell>
          <cell r="K164" t="str">
            <v>3286/QĐ-ĐHKT ngày 7/12/2018</v>
          </cell>
        </row>
        <row r="165">
          <cell r="A165" t="str">
            <v>Trần Việt Hùng 31/10/1986</v>
          </cell>
          <cell r="B165">
            <v>159</v>
          </cell>
          <cell r="C165">
            <v>18057533</v>
          </cell>
          <cell r="D165" t="str">
            <v>Trần Việt Hùng</v>
          </cell>
          <cell r="E165" t="str">
            <v>Nam</v>
          </cell>
          <cell r="F165" t="str">
            <v>31/10/1986</v>
          </cell>
          <cell r="G165" t="str">
            <v>Hà Nội</v>
          </cell>
          <cell r="H165" t="str">
            <v>QLKT</v>
          </cell>
          <cell r="I165">
            <v>2</v>
          </cell>
          <cell r="J165" t="str">
            <v>QH-2018-E</v>
          </cell>
          <cell r="K165" t="str">
            <v>3286/QĐ-ĐHKT ngày 7/12/2018</v>
          </cell>
        </row>
        <row r="166">
          <cell r="A166" t="str">
            <v>Nguyễn Văn Hưng 22/01/1980</v>
          </cell>
          <cell r="B166">
            <v>160</v>
          </cell>
          <cell r="C166">
            <v>18057534</v>
          </cell>
          <cell r="D166" t="str">
            <v>Nguyễn Văn Hưng</v>
          </cell>
          <cell r="E166" t="str">
            <v>Nam</v>
          </cell>
          <cell r="F166" t="str">
            <v>22/01/1980</v>
          </cell>
          <cell r="G166" t="str">
            <v>Hải Dương</v>
          </cell>
          <cell r="H166" t="str">
            <v>QLKT</v>
          </cell>
          <cell r="I166">
            <v>2</v>
          </cell>
          <cell r="J166" t="str">
            <v>QH-2018-E</v>
          </cell>
          <cell r="K166" t="str">
            <v>3286/QĐ-ĐHKT ngày 7/12/2018</v>
          </cell>
        </row>
        <row r="167">
          <cell r="A167" t="str">
            <v>Nguyễn Việt Hưng 07/12/1989</v>
          </cell>
          <cell r="B167">
            <v>161</v>
          </cell>
          <cell r="C167">
            <v>18057535</v>
          </cell>
          <cell r="D167" t="str">
            <v>Nguyễn Việt Hưng</v>
          </cell>
          <cell r="E167" t="str">
            <v>Nam</v>
          </cell>
          <cell r="F167" t="str">
            <v>07/12/1989</v>
          </cell>
          <cell r="G167" t="str">
            <v>Hà Nội</v>
          </cell>
          <cell r="H167" t="str">
            <v>QLKT</v>
          </cell>
          <cell r="I167">
            <v>2</v>
          </cell>
          <cell r="J167" t="str">
            <v>QH-2018-E</v>
          </cell>
          <cell r="K167" t="str">
            <v>3286/QĐ-ĐHKT ngày 7/12/2018</v>
          </cell>
        </row>
        <row r="168">
          <cell r="A168" t="str">
            <v>Phạm Mạnh Hưng 27/05/1990</v>
          </cell>
          <cell r="B168">
            <v>162</v>
          </cell>
          <cell r="C168">
            <v>18057536</v>
          </cell>
          <cell r="D168" t="str">
            <v>Phạm Mạnh Hưng</v>
          </cell>
          <cell r="E168" t="str">
            <v>Nam</v>
          </cell>
          <cell r="F168" t="str">
            <v>27/05/1990</v>
          </cell>
          <cell r="G168" t="str">
            <v>Hà Nội</v>
          </cell>
          <cell r="H168" t="str">
            <v>QLKT</v>
          </cell>
          <cell r="I168">
            <v>2</v>
          </cell>
          <cell r="J168" t="str">
            <v>QH-2018-E</v>
          </cell>
          <cell r="K168" t="str">
            <v>3286/QĐ-ĐHKT ngày 7/12/2018</v>
          </cell>
        </row>
        <row r="169">
          <cell r="A169" t="str">
            <v>Nguyễn Thu Hương 05/09/1991</v>
          </cell>
          <cell r="B169">
            <v>163</v>
          </cell>
          <cell r="C169">
            <v>18057537</v>
          </cell>
          <cell r="D169" t="str">
            <v>Nguyễn Thu Hương</v>
          </cell>
          <cell r="E169" t="str">
            <v>Nữ</v>
          </cell>
          <cell r="F169" t="str">
            <v>05/09/1991</v>
          </cell>
          <cell r="G169" t="str">
            <v>Hà Nội</v>
          </cell>
          <cell r="H169" t="str">
            <v>QLKT</v>
          </cell>
          <cell r="I169">
            <v>2</v>
          </cell>
          <cell r="J169" t="str">
            <v>QH-2018-E</v>
          </cell>
          <cell r="K169" t="str">
            <v>3286/QĐ-ĐHKT ngày 7/12/2018</v>
          </cell>
        </row>
        <row r="170">
          <cell r="A170" t="str">
            <v>Phạm Thị Hương 20/03/1988</v>
          </cell>
          <cell r="B170">
            <v>164</v>
          </cell>
          <cell r="C170">
            <v>18057538</v>
          </cell>
          <cell r="D170" t="str">
            <v>Phạm Thị Hương</v>
          </cell>
          <cell r="E170" t="str">
            <v>Nữ</v>
          </cell>
          <cell r="F170" t="str">
            <v>20/03/1988</v>
          </cell>
          <cell r="G170" t="str">
            <v>Quảng Ninh</v>
          </cell>
          <cell r="H170" t="str">
            <v>QLKT</v>
          </cell>
          <cell r="I170">
            <v>2</v>
          </cell>
          <cell r="J170" t="str">
            <v>QH-2018-E</v>
          </cell>
          <cell r="K170" t="str">
            <v>3286/QĐ-ĐHKT ngày 7/12/2018</v>
          </cell>
        </row>
        <row r="171">
          <cell r="A171" t="str">
            <v>Nguyễn Ngọc Khá 01/10/1991</v>
          </cell>
          <cell r="B171">
            <v>165</v>
          </cell>
          <cell r="C171">
            <v>18057539</v>
          </cell>
          <cell r="D171" t="str">
            <v>Nguyễn Ngọc Khá</v>
          </cell>
          <cell r="E171" t="str">
            <v>Nam</v>
          </cell>
          <cell r="F171" t="str">
            <v>01/10/1991</v>
          </cell>
          <cell r="G171" t="str">
            <v>Hải Phòng</v>
          </cell>
          <cell r="H171" t="str">
            <v>QLKT</v>
          </cell>
          <cell r="I171">
            <v>2</v>
          </cell>
          <cell r="J171" t="str">
            <v>QH-2018-E</v>
          </cell>
          <cell r="K171" t="str">
            <v>3286/QĐ-ĐHKT ngày 7/12/2018</v>
          </cell>
        </row>
        <row r="172">
          <cell r="A172" t="str">
            <v>Nguyễn Hồng Khang 27/06/1979</v>
          </cell>
          <cell r="B172">
            <v>166</v>
          </cell>
          <cell r="C172">
            <v>18057540</v>
          </cell>
          <cell r="D172" t="str">
            <v>Nguyễn Hồng Khang</v>
          </cell>
          <cell r="E172" t="str">
            <v>Nam</v>
          </cell>
          <cell r="F172" t="str">
            <v>27/06/1979</v>
          </cell>
          <cell r="G172" t="str">
            <v>Hà Tĩnh</v>
          </cell>
          <cell r="H172" t="str">
            <v>QLKT</v>
          </cell>
          <cell r="I172">
            <v>2</v>
          </cell>
          <cell r="J172" t="str">
            <v>QH-2018-E</v>
          </cell>
          <cell r="K172" t="str">
            <v>3286/QĐ-ĐHKT ngày 7/12/2018</v>
          </cell>
        </row>
        <row r="173">
          <cell r="A173" t="str">
            <v>Hoàng Thị Nhật Lệ 01/10/1991</v>
          </cell>
          <cell r="B173">
            <v>167</v>
          </cell>
          <cell r="C173">
            <v>18057542</v>
          </cell>
          <cell r="D173" t="str">
            <v>Hoàng Thị Nhật Lệ</v>
          </cell>
          <cell r="E173" t="str">
            <v>Nữ</v>
          </cell>
          <cell r="F173" t="str">
            <v>01/10/1991</v>
          </cell>
          <cell r="G173" t="str">
            <v>Cao Bằng</v>
          </cell>
          <cell r="H173" t="str">
            <v>QLKT</v>
          </cell>
          <cell r="I173">
            <v>2</v>
          </cell>
          <cell r="J173" t="str">
            <v>QH-2018-E</v>
          </cell>
          <cell r="K173" t="str">
            <v>3286/QĐ-ĐHKT ngày 7/12/2018</v>
          </cell>
        </row>
        <row r="174">
          <cell r="A174" t="str">
            <v>Nguyễn Hải Linh 21/11/1989</v>
          </cell>
          <cell r="B174">
            <v>168</v>
          </cell>
          <cell r="C174">
            <v>18057544</v>
          </cell>
          <cell r="D174" t="str">
            <v>Nguyễn Hải Linh</v>
          </cell>
          <cell r="E174" t="str">
            <v>Nam</v>
          </cell>
          <cell r="F174" t="str">
            <v>21/11/1989</v>
          </cell>
          <cell r="G174" t="str">
            <v>Phú Thọ</v>
          </cell>
          <cell r="H174" t="str">
            <v>QLKT</v>
          </cell>
          <cell r="I174">
            <v>2</v>
          </cell>
          <cell r="J174" t="str">
            <v>QH-2018-E</v>
          </cell>
          <cell r="K174" t="str">
            <v>3286/QĐ-ĐHKT ngày 7/12/2018</v>
          </cell>
        </row>
        <row r="175">
          <cell r="A175" t="str">
            <v>Trần Diệu Linh 01/10/1981</v>
          </cell>
          <cell r="B175">
            <v>169</v>
          </cell>
          <cell r="C175">
            <v>18057545</v>
          </cell>
          <cell r="D175" t="str">
            <v>Trần Diệu Linh</v>
          </cell>
          <cell r="E175" t="str">
            <v>Nữ</v>
          </cell>
          <cell r="F175" t="str">
            <v>01/10/1981</v>
          </cell>
          <cell r="G175" t="str">
            <v>Hà Nội</v>
          </cell>
          <cell r="H175" t="str">
            <v>QLKT</v>
          </cell>
          <cell r="I175">
            <v>2</v>
          </cell>
          <cell r="J175" t="str">
            <v>QH-2018-E</v>
          </cell>
          <cell r="K175" t="str">
            <v>3286/QĐ-ĐHKT ngày 7/12/2018</v>
          </cell>
        </row>
        <row r="176">
          <cell r="A176" t="str">
            <v>Lê Xuân Lợi 23/01/1974</v>
          </cell>
          <cell r="B176">
            <v>170</v>
          </cell>
          <cell r="C176">
            <v>18057546</v>
          </cell>
          <cell r="D176" t="str">
            <v>Lê Xuân Lợi</v>
          </cell>
          <cell r="E176" t="str">
            <v>Nam</v>
          </cell>
          <cell r="F176" t="str">
            <v>23/01/1974</v>
          </cell>
          <cell r="G176" t="str">
            <v>Thanh Hóa</v>
          </cell>
          <cell r="H176" t="str">
            <v>QLKT</v>
          </cell>
          <cell r="I176">
            <v>2</v>
          </cell>
          <cell r="J176" t="str">
            <v>QH-2018-E</v>
          </cell>
          <cell r="K176" t="str">
            <v>3286/QĐ-ĐHKT ngày 7/12/2018</v>
          </cell>
        </row>
        <row r="177">
          <cell r="A177" t="str">
            <v>Nguyễn Trà My 28/09/1994</v>
          </cell>
          <cell r="B177">
            <v>171</v>
          </cell>
          <cell r="C177">
            <v>18057547</v>
          </cell>
          <cell r="D177" t="str">
            <v>Nguyễn Trà My</v>
          </cell>
          <cell r="E177" t="str">
            <v>Nữ</v>
          </cell>
          <cell r="F177" t="str">
            <v>28/09/1994</v>
          </cell>
          <cell r="G177" t="str">
            <v>Hà Nội</v>
          </cell>
          <cell r="H177" t="str">
            <v>QLKT</v>
          </cell>
          <cell r="I177">
            <v>2</v>
          </cell>
          <cell r="J177" t="str">
            <v>QH-2018-E</v>
          </cell>
          <cell r="K177" t="str">
            <v>3286/QĐ-ĐHKT ngày 7/12/2018</v>
          </cell>
        </row>
        <row r="178">
          <cell r="A178" t="str">
            <v>Trần Hà My 24/02/1994</v>
          </cell>
          <cell r="B178">
            <v>172</v>
          </cell>
          <cell r="C178">
            <v>18057548</v>
          </cell>
          <cell r="D178" t="str">
            <v>Trần Hà My</v>
          </cell>
          <cell r="E178" t="str">
            <v>Nữ</v>
          </cell>
          <cell r="F178" t="str">
            <v>24/02/1994</v>
          </cell>
          <cell r="G178" t="str">
            <v>Hà Nội</v>
          </cell>
          <cell r="H178" t="str">
            <v>QLKT</v>
          </cell>
          <cell r="I178">
            <v>2</v>
          </cell>
          <cell r="J178" t="str">
            <v>QH-2018-E</v>
          </cell>
          <cell r="K178" t="str">
            <v>3286/QĐ-ĐHKT ngày 7/12/2018</v>
          </cell>
        </row>
        <row r="179">
          <cell r="A179" t="str">
            <v>Nguyễn Thị Tuyết Nga 11/06/1980</v>
          </cell>
          <cell r="B179">
            <v>173</v>
          </cell>
          <cell r="C179">
            <v>18057549</v>
          </cell>
          <cell r="D179" t="str">
            <v>Nguyễn Thị Tuyết Nga</v>
          </cell>
          <cell r="E179" t="str">
            <v>Nữ</v>
          </cell>
          <cell r="F179" t="str">
            <v>11/06/1980</v>
          </cell>
          <cell r="G179" t="str">
            <v>Hà Tĩnh</v>
          </cell>
          <cell r="H179" t="str">
            <v>QLKT</v>
          </cell>
          <cell r="I179">
            <v>2</v>
          </cell>
          <cell r="J179" t="str">
            <v>QH-2018-E</v>
          </cell>
          <cell r="K179" t="str">
            <v>3286/QĐ-ĐHKT ngày 7/12/2018</v>
          </cell>
        </row>
        <row r="180">
          <cell r="A180" t="str">
            <v>Bùi Thị Kim Ngân 06/09/1994</v>
          </cell>
          <cell r="B180">
            <v>174</v>
          </cell>
          <cell r="C180">
            <v>18057550</v>
          </cell>
          <cell r="D180" t="str">
            <v>Bùi Thị Kim Ngân</v>
          </cell>
          <cell r="E180" t="str">
            <v>Nữ</v>
          </cell>
          <cell r="F180" t="str">
            <v>06/09/1994</v>
          </cell>
          <cell r="G180" t="str">
            <v>Vĩnh Phúc</v>
          </cell>
          <cell r="H180" t="str">
            <v>QLKT</v>
          </cell>
          <cell r="I180">
            <v>2</v>
          </cell>
          <cell r="J180" t="str">
            <v>QH-2018-E</v>
          </cell>
          <cell r="K180" t="str">
            <v>3286/QĐ-ĐHKT ngày 7/12/2018</v>
          </cell>
        </row>
        <row r="181">
          <cell r="A181" t="str">
            <v>Nghiêm Thị Ngân 06/07/1987</v>
          </cell>
          <cell r="B181">
            <v>175</v>
          </cell>
          <cell r="C181">
            <v>18057551</v>
          </cell>
          <cell r="D181" t="str">
            <v>Nghiêm Thị Ngân</v>
          </cell>
          <cell r="E181" t="str">
            <v>Nữ</v>
          </cell>
          <cell r="F181" t="str">
            <v>06/07/1987</v>
          </cell>
          <cell r="G181" t="str">
            <v>Vĩnh Phúc</v>
          </cell>
          <cell r="H181" t="str">
            <v>QLKT</v>
          </cell>
          <cell r="I181">
            <v>2</v>
          </cell>
          <cell r="J181" t="str">
            <v>QH-2018-E</v>
          </cell>
          <cell r="K181" t="str">
            <v>3286/QĐ-ĐHKT ngày 7/12/2018</v>
          </cell>
        </row>
        <row r="182">
          <cell r="A182" t="str">
            <v>Nguyễn Thị Minh Nguyệt 27/07/1993</v>
          </cell>
          <cell r="B182">
            <v>176</v>
          </cell>
          <cell r="C182">
            <v>18057552</v>
          </cell>
          <cell r="D182" t="str">
            <v>Nguyễn Thị Minh Nguyệt</v>
          </cell>
          <cell r="E182" t="str">
            <v>Nữ</v>
          </cell>
          <cell r="F182" t="str">
            <v>27/07/1993</v>
          </cell>
          <cell r="G182" t="str">
            <v>Hải Dương</v>
          </cell>
          <cell r="H182" t="str">
            <v>QLKT</v>
          </cell>
          <cell r="I182">
            <v>2</v>
          </cell>
          <cell r="J182" t="str">
            <v>QH-2018-E</v>
          </cell>
          <cell r="K182" t="str">
            <v>3286/QĐ-ĐHKT ngày 7/12/2018</v>
          </cell>
        </row>
        <row r="183">
          <cell r="A183" t="str">
            <v>Nguyễn Thị Nhung 29/05/1991</v>
          </cell>
          <cell r="B183">
            <v>177</v>
          </cell>
          <cell r="C183">
            <v>18057553</v>
          </cell>
          <cell r="D183" t="str">
            <v>Nguyễn Thị Nhung</v>
          </cell>
          <cell r="E183" t="str">
            <v>Nữ</v>
          </cell>
          <cell r="F183" t="str">
            <v>29/05/1991</v>
          </cell>
          <cell r="G183" t="str">
            <v>Thanh Hóa</v>
          </cell>
          <cell r="H183" t="str">
            <v>QLKT</v>
          </cell>
          <cell r="I183">
            <v>2</v>
          </cell>
          <cell r="J183" t="str">
            <v>QH-2018-E</v>
          </cell>
          <cell r="K183" t="str">
            <v>3286/QĐ-ĐHKT ngày 7/12/2018</v>
          </cell>
        </row>
        <row r="184">
          <cell r="A184" t="str">
            <v>Phạm Hồng Nhung 09/09/1992</v>
          </cell>
          <cell r="B184">
            <v>178</v>
          </cell>
          <cell r="C184">
            <v>18057554</v>
          </cell>
          <cell r="D184" t="str">
            <v>Phạm Hồng Nhung</v>
          </cell>
          <cell r="E184" t="str">
            <v>Nữ</v>
          </cell>
          <cell r="F184" t="str">
            <v>09/09/1992</v>
          </cell>
          <cell r="G184" t="str">
            <v>Thái Bình</v>
          </cell>
          <cell r="H184" t="str">
            <v>QLKT</v>
          </cell>
          <cell r="I184">
            <v>2</v>
          </cell>
          <cell r="J184" t="str">
            <v>QH-2018-E</v>
          </cell>
          <cell r="K184" t="str">
            <v>3286/QĐ-ĐHKT ngày 7/12/2018</v>
          </cell>
        </row>
        <row r="185">
          <cell r="A185" t="str">
            <v>Lý Thị Lệ Ninh 28/01/1979</v>
          </cell>
          <cell r="B185">
            <v>179</v>
          </cell>
          <cell r="C185">
            <v>18057555</v>
          </cell>
          <cell r="D185" t="str">
            <v>Lý Thị Lệ Ninh</v>
          </cell>
          <cell r="E185" t="str">
            <v>Nữ</v>
          </cell>
          <cell r="F185" t="str">
            <v>28/01/1979</v>
          </cell>
          <cell r="G185" t="str">
            <v>Hà Nội</v>
          </cell>
          <cell r="H185" t="str">
            <v>QLKT</v>
          </cell>
          <cell r="I185">
            <v>2</v>
          </cell>
          <cell r="J185" t="str">
            <v>QH-2018-E</v>
          </cell>
          <cell r="K185" t="str">
            <v>3286/QĐ-ĐHKT ngày 7/12/2018</v>
          </cell>
        </row>
        <row r="186">
          <cell r="A186" t="str">
            <v>Đinh Thị Oanh 12/08/1992</v>
          </cell>
          <cell r="B186">
            <v>180</v>
          </cell>
          <cell r="C186">
            <v>18057556</v>
          </cell>
          <cell r="D186" t="str">
            <v>Đinh Thị Oanh</v>
          </cell>
          <cell r="E186" t="str">
            <v>Nữ</v>
          </cell>
          <cell r="F186" t="str">
            <v>12/08/1992</v>
          </cell>
          <cell r="G186" t="str">
            <v>Hà Nội</v>
          </cell>
          <cell r="H186" t="str">
            <v>QLKT</v>
          </cell>
          <cell r="I186">
            <v>2</v>
          </cell>
          <cell r="J186" t="str">
            <v>QH-2018-E</v>
          </cell>
          <cell r="K186" t="str">
            <v>3286/QĐ-ĐHKT ngày 7/12/2018</v>
          </cell>
        </row>
        <row r="187">
          <cell r="A187" t="str">
            <v>Nguyễn Đại Phong 07/06/1990</v>
          </cell>
          <cell r="B187">
            <v>181</v>
          </cell>
          <cell r="C187">
            <v>18057557</v>
          </cell>
          <cell r="D187" t="str">
            <v>Nguyễn Đại Phong</v>
          </cell>
          <cell r="E187" t="str">
            <v>Nam</v>
          </cell>
          <cell r="F187" t="str">
            <v>07/06/1990</v>
          </cell>
          <cell r="G187" t="str">
            <v>Hải Phòng</v>
          </cell>
          <cell r="H187" t="str">
            <v>QLKT</v>
          </cell>
          <cell r="I187">
            <v>2</v>
          </cell>
          <cell r="J187" t="str">
            <v>QH-2018-E</v>
          </cell>
          <cell r="K187" t="str">
            <v>3286/QĐ-ĐHKT ngày 7/12/2018</v>
          </cell>
        </row>
        <row r="188">
          <cell r="A188" t="str">
            <v>Nguyễn Thành Phương 15/09/1982</v>
          </cell>
          <cell r="B188">
            <v>182</v>
          </cell>
          <cell r="C188">
            <v>18057559</v>
          </cell>
          <cell r="D188" t="str">
            <v>Nguyễn Thành Phương</v>
          </cell>
          <cell r="E188" t="str">
            <v>Nam</v>
          </cell>
          <cell r="F188" t="str">
            <v>15/09/1982</v>
          </cell>
          <cell r="G188" t="str">
            <v>Hà Nội</v>
          </cell>
          <cell r="H188" t="str">
            <v>QLKT</v>
          </cell>
          <cell r="I188">
            <v>2</v>
          </cell>
          <cell r="J188" t="str">
            <v>QH-2018-E</v>
          </cell>
          <cell r="K188" t="str">
            <v>3286/QĐ-ĐHKT ngày 7/12/2018</v>
          </cell>
        </row>
        <row r="189">
          <cell r="A189" t="str">
            <v>Trần Thị Thanh Phương 04/11/1981</v>
          </cell>
          <cell r="B189">
            <v>183</v>
          </cell>
          <cell r="C189">
            <v>18057560</v>
          </cell>
          <cell r="D189" t="str">
            <v>Trần Thị Thanh Phương</v>
          </cell>
          <cell r="E189" t="str">
            <v>Nữ</v>
          </cell>
          <cell r="F189" t="str">
            <v>04/11/1981</v>
          </cell>
          <cell r="G189" t="str">
            <v>Hà Nam</v>
          </cell>
          <cell r="H189" t="str">
            <v>QLKT</v>
          </cell>
          <cell r="I189">
            <v>2</v>
          </cell>
          <cell r="J189" t="str">
            <v>QH-2018-E</v>
          </cell>
          <cell r="K189" t="str">
            <v>3286/QĐ-ĐHKT ngày 7/12/2018</v>
          </cell>
        </row>
        <row r="190">
          <cell r="A190" t="str">
            <v>Nghiêm Thị Phượng 28/10/1979</v>
          </cell>
          <cell r="B190">
            <v>184</v>
          </cell>
          <cell r="C190">
            <v>18057561</v>
          </cell>
          <cell r="D190" t="str">
            <v>Nghiêm Thị Phượng</v>
          </cell>
          <cell r="E190" t="str">
            <v>Nữ</v>
          </cell>
          <cell r="F190" t="str">
            <v>28/10/1979</v>
          </cell>
          <cell r="G190" t="str">
            <v>Hà Nam</v>
          </cell>
          <cell r="H190" t="str">
            <v>QLKT</v>
          </cell>
          <cell r="I190">
            <v>2</v>
          </cell>
          <cell r="J190" t="str">
            <v>QH-2018-E</v>
          </cell>
          <cell r="K190" t="str">
            <v>3286/QĐ-ĐHKT ngày 7/12/2018</v>
          </cell>
        </row>
        <row r="191">
          <cell r="A191" t="str">
            <v>Nguyễn Thị Phượng 05/09/1982</v>
          </cell>
          <cell r="B191">
            <v>185</v>
          </cell>
          <cell r="C191">
            <v>18057562</v>
          </cell>
          <cell r="D191" t="str">
            <v>Nguyễn Thị Phượng</v>
          </cell>
          <cell r="E191" t="str">
            <v>Nữ</v>
          </cell>
          <cell r="F191" t="str">
            <v>05/09/1982</v>
          </cell>
          <cell r="G191" t="str">
            <v>Bắc Ninh</v>
          </cell>
          <cell r="H191" t="str">
            <v>QLKT</v>
          </cell>
          <cell r="I191">
            <v>2</v>
          </cell>
          <cell r="J191" t="str">
            <v>QH-2018-E</v>
          </cell>
          <cell r="K191" t="str">
            <v>3286/QĐ-ĐHKT ngày 7/12/2018</v>
          </cell>
        </row>
        <row r="192">
          <cell r="A192" t="str">
            <v>Lò Văn Sính 22/09/1969</v>
          </cell>
          <cell r="B192">
            <v>186</v>
          </cell>
          <cell r="C192">
            <v>18057564</v>
          </cell>
          <cell r="D192" t="str">
            <v>Lò Văn Sính</v>
          </cell>
          <cell r="E192" t="str">
            <v>Nam</v>
          </cell>
          <cell r="F192" t="str">
            <v>22/09/1969</v>
          </cell>
          <cell r="G192" t="str">
            <v>Hoà Bình</v>
          </cell>
          <cell r="H192" t="str">
            <v>QLKT</v>
          </cell>
          <cell r="I192">
            <v>2</v>
          </cell>
          <cell r="J192" t="str">
            <v>QH-2018-E</v>
          </cell>
          <cell r="K192" t="str">
            <v>3286/QĐ-ĐHKT ngày 7/12/2018</v>
          </cell>
        </row>
        <row r="193">
          <cell r="A193" t="str">
            <v>Trần Xuân Sơn 23/06/1976</v>
          </cell>
          <cell r="B193">
            <v>187</v>
          </cell>
          <cell r="C193">
            <v>18057568</v>
          </cell>
          <cell r="D193" t="str">
            <v>Trần Xuân Sơn</v>
          </cell>
          <cell r="E193" t="str">
            <v>Nam</v>
          </cell>
          <cell r="F193" t="str">
            <v>23/06/1976</v>
          </cell>
          <cell r="G193" t="str">
            <v>Nghệ An</v>
          </cell>
          <cell r="H193" t="str">
            <v>QLKT</v>
          </cell>
          <cell r="I193">
            <v>2</v>
          </cell>
          <cell r="J193" t="str">
            <v>QH-2018-E</v>
          </cell>
          <cell r="K193" t="str">
            <v>3286/QĐ-ĐHKT ngày 7/12/2018</v>
          </cell>
        </row>
        <row r="194">
          <cell r="A194" t="str">
            <v>Vũ Ngọc Sơn 13/03/1993</v>
          </cell>
          <cell r="B194">
            <v>188</v>
          </cell>
          <cell r="C194">
            <v>18057569</v>
          </cell>
          <cell r="D194" t="str">
            <v>Vũ Ngọc Sơn</v>
          </cell>
          <cell r="E194" t="str">
            <v>Nam</v>
          </cell>
          <cell r="F194" t="str">
            <v>13/03/1993</v>
          </cell>
          <cell r="G194" t="str">
            <v>Hà Nội</v>
          </cell>
          <cell r="H194" t="str">
            <v>QLKT</v>
          </cell>
          <cell r="I194">
            <v>2</v>
          </cell>
          <cell r="J194" t="str">
            <v>QH-2018-E</v>
          </cell>
          <cell r="K194" t="str">
            <v>3286/QĐ-ĐHKT ngày 7/12/2018</v>
          </cell>
        </row>
        <row r="195">
          <cell r="A195" t="str">
            <v>Đinh Huyền Thanh 08/12/1994</v>
          </cell>
          <cell r="B195">
            <v>189</v>
          </cell>
          <cell r="C195">
            <v>18057571</v>
          </cell>
          <cell r="D195" t="str">
            <v>Đinh Huyền Thanh</v>
          </cell>
          <cell r="E195" t="str">
            <v>Nữ</v>
          </cell>
          <cell r="F195" t="str">
            <v>08/12/1994</v>
          </cell>
          <cell r="G195" t="str">
            <v>Thanh Hóa</v>
          </cell>
          <cell r="H195" t="str">
            <v>QLKT</v>
          </cell>
          <cell r="I195">
            <v>2</v>
          </cell>
          <cell r="J195" t="str">
            <v>QH-2018-E</v>
          </cell>
          <cell r="K195" t="str">
            <v>3286/QĐ-ĐHKT ngày 7/12/2018</v>
          </cell>
        </row>
        <row r="196">
          <cell r="A196" t="str">
            <v>Nguyễn Minh Thành 29/01/1992</v>
          </cell>
          <cell r="B196">
            <v>190</v>
          </cell>
          <cell r="C196">
            <v>18057573</v>
          </cell>
          <cell r="D196" t="str">
            <v>Nguyễn Minh Thành</v>
          </cell>
          <cell r="E196" t="str">
            <v>Nam</v>
          </cell>
          <cell r="F196" t="str">
            <v>29/01/1992</v>
          </cell>
          <cell r="G196" t="str">
            <v>Hà Nội</v>
          </cell>
          <cell r="H196" t="str">
            <v>QLKT</v>
          </cell>
          <cell r="I196">
            <v>2</v>
          </cell>
          <cell r="J196" t="str">
            <v>QH-2018-E</v>
          </cell>
          <cell r="K196" t="str">
            <v>3286/QĐ-ĐHKT ngày 7/12/2018</v>
          </cell>
        </row>
        <row r="197">
          <cell r="A197" t="str">
            <v>Phạm Đức Thịnh 16/09/1993</v>
          </cell>
          <cell r="B197">
            <v>191</v>
          </cell>
          <cell r="C197">
            <v>18057574</v>
          </cell>
          <cell r="D197" t="str">
            <v>Phạm Đức Thịnh</v>
          </cell>
          <cell r="E197" t="str">
            <v>Nam</v>
          </cell>
          <cell r="F197" t="str">
            <v>16/09/1993</v>
          </cell>
          <cell r="G197" t="str">
            <v>Hà Nội</v>
          </cell>
          <cell r="H197" t="str">
            <v>QLKT</v>
          </cell>
          <cell r="I197">
            <v>2</v>
          </cell>
          <cell r="J197" t="str">
            <v>QH-2018-E</v>
          </cell>
          <cell r="K197" t="str">
            <v>3286/QĐ-ĐHKT ngày 7/12/2018</v>
          </cell>
        </row>
        <row r="198">
          <cell r="A198" t="str">
            <v>Phạm Văn Thọ 04/07/1979</v>
          </cell>
          <cell r="B198">
            <v>192</v>
          </cell>
          <cell r="C198">
            <v>18057575</v>
          </cell>
          <cell r="D198" t="str">
            <v>Phạm Văn Thọ</v>
          </cell>
          <cell r="E198" t="str">
            <v>Nam</v>
          </cell>
          <cell r="F198" t="str">
            <v>04/07/1979</v>
          </cell>
          <cell r="G198" t="str">
            <v>Hà Nội</v>
          </cell>
          <cell r="H198" t="str">
            <v>QLKT</v>
          </cell>
          <cell r="I198">
            <v>2</v>
          </cell>
          <cell r="J198" t="str">
            <v>QH-2018-E</v>
          </cell>
          <cell r="K198" t="str">
            <v>3286/QĐ-ĐHKT ngày 7/12/2018</v>
          </cell>
        </row>
        <row r="199">
          <cell r="A199" t="str">
            <v>Lữ Văn Thụ 20/05/1986</v>
          </cell>
          <cell r="B199">
            <v>193</v>
          </cell>
          <cell r="C199">
            <v>18057576</v>
          </cell>
          <cell r="D199" t="str">
            <v>Lữ Văn Thụ</v>
          </cell>
          <cell r="E199" t="str">
            <v>Nam</v>
          </cell>
          <cell r="F199" t="str">
            <v>20/05/1986</v>
          </cell>
          <cell r="G199" t="str">
            <v>Nam Định</v>
          </cell>
          <cell r="H199" t="str">
            <v>QLKT</v>
          </cell>
          <cell r="I199">
            <v>2</v>
          </cell>
          <cell r="J199" t="str">
            <v>QH-2018-E</v>
          </cell>
          <cell r="K199" t="str">
            <v>3286/QĐ-ĐHKT ngày 7/12/2018</v>
          </cell>
        </row>
        <row r="200">
          <cell r="A200" t="str">
            <v>Nguyễn Thị Thu Thủy 27/04/1977</v>
          </cell>
          <cell r="B200">
            <v>194</v>
          </cell>
          <cell r="C200">
            <v>18057577</v>
          </cell>
          <cell r="D200" t="str">
            <v>Nguyễn Thị Thu Thủy</v>
          </cell>
          <cell r="E200" t="str">
            <v>Nữ</v>
          </cell>
          <cell r="F200" t="str">
            <v>27/04/1977</v>
          </cell>
          <cell r="G200" t="str">
            <v>Nam Định</v>
          </cell>
          <cell r="H200" t="str">
            <v>QLKT</v>
          </cell>
          <cell r="I200">
            <v>2</v>
          </cell>
          <cell r="J200" t="str">
            <v>QH-2018-E</v>
          </cell>
          <cell r="K200" t="str">
            <v>3286/QĐ-ĐHKT ngày 7/12/2018</v>
          </cell>
        </row>
        <row r="201">
          <cell r="A201" t="str">
            <v>Hoàng Thị Thương 23/09/1985</v>
          </cell>
          <cell r="B201">
            <v>195</v>
          </cell>
          <cell r="C201">
            <v>18057578</v>
          </cell>
          <cell r="D201" t="str">
            <v>Hoàng Thị Thương</v>
          </cell>
          <cell r="E201" t="str">
            <v>Nữ</v>
          </cell>
          <cell r="F201" t="str">
            <v>23/09/1985</v>
          </cell>
          <cell r="G201" t="str">
            <v>Vĩnh Phúc</v>
          </cell>
          <cell r="H201" t="str">
            <v>QLKT</v>
          </cell>
          <cell r="I201">
            <v>2</v>
          </cell>
          <cell r="J201" t="str">
            <v>QH-2018-E</v>
          </cell>
          <cell r="K201" t="str">
            <v>3286/QĐ-ĐHKT ngày 7/12/2018</v>
          </cell>
        </row>
        <row r="202">
          <cell r="A202" t="str">
            <v>Nguyễn Hữu Toàn 21/02/1979</v>
          </cell>
          <cell r="B202">
            <v>196</v>
          </cell>
          <cell r="C202">
            <v>18057579</v>
          </cell>
          <cell r="D202" t="str">
            <v>Nguyễn Hữu Toàn</v>
          </cell>
          <cell r="E202" t="str">
            <v>Nam</v>
          </cell>
          <cell r="F202" t="str">
            <v>21/02/1979</v>
          </cell>
          <cell r="G202" t="str">
            <v>Hà Nội</v>
          </cell>
          <cell r="H202" t="str">
            <v>QLKT</v>
          </cell>
          <cell r="I202">
            <v>2</v>
          </cell>
          <cell r="J202" t="str">
            <v>QH-2018-E</v>
          </cell>
          <cell r="K202" t="str">
            <v>3286/QĐ-ĐHKT ngày 7/12/2018</v>
          </cell>
        </row>
        <row r="203">
          <cell r="A203" t="str">
            <v>Trần Hương Trà 01/07/1993</v>
          </cell>
          <cell r="B203">
            <v>197</v>
          </cell>
          <cell r="C203">
            <v>18057580</v>
          </cell>
          <cell r="D203" t="str">
            <v>Trần Hương Trà</v>
          </cell>
          <cell r="E203" t="str">
            <v>Nữ</v>
          </cell>
          <cell r="F203" t="str">
            <v>01/07/1993</v>
          </cell>
          <cell r="G203" t="str">
            <v>Hà Nội</v>
          </cell>
          <cell r="H203" t="str">
            <v>QLKT</v>
          </cell>
          <cell r="I203">
            <v>2</v>
          </cell>
          <cell r="J203" t="str">
            <v>QH-2018-E</v>
          </cell>
          <cell r="K203" t="str">
            <v>3286/QĐ-ĐHKT ngày 7/12/2018</v>
          </cell>
        </row>
        <row r="204">
          <cell r="A204" t="str">
            <v>Nguyễn Thị Thuỳ Trang 07/12/1980</v>
          </cell>
          <cell r="B204">
            <v>198</v>
          </cell>
          <cell r="C204">
            <v>18057581</v>
          </cell>
          <cell r="D204" t="str">
            <v>Nguyễn Thị Thuỳ Trang</v>
          </cell>
          <cell r="E204" t="str">
            <v>Nữ</v>
          </cell>
          <cell r="F204" t="str">
            <v>07/12/1980</v>
          </cell>
          <cell r="G204" t="str">
            <v>Đà Nẵng</v>
          </cell>
          <cell r="H204" t="str">
            <v>QLKT</v>
          </cell>
          <cell r="I204">
            <v>2</v>
          </cell>
          <cell r="J204" t="str">
            <v>QH-2018-E</v>
          </cell>
          <cell r="K204" t="str">
            <v>3286/QĐ-ĐHKT ngày 7/12/2018</v>
          </cell>
        </row>
        <row r="205">
          <cell r="A205" t="str">
            <v>Trương Thị Minh Trang 08/08/1993</v>
          </cell>
          <cell r="B205">
            <v>199</v>
          </cell>
          <cell r="C205">
            <v>18057582</v>
          </cell>
          <cell r="D205" t="str">
            <v>Trương Thị Minh Trang</v>
          </cell>
          <cell r="E205" t="str">
            <v>Nữ</v>
          </cell>
          <cell r="F205" t="str">
            <v>08/08/1993</v>
          </cell>
          <cell r="G205" t="str">
            <v>Nam Định</v>
          </cell>
          <cell r="H205" t="str">
            <v>QLKT</v>
          </cell>
          <cell r="I205">
            <v>2</v>
          </cell>
          <cell r="J205" t="str">
            <v>QH-2018-E</v>
          </cell>
          <cell r="K205" t="str">
            <v>3286/QĐ-ĐHKT ngày 7/12/2018</v>
          </cell>
        </row>
        <row r="206">
          <cell r="A206" t="str">
            <v>Nguyễn Hà Trung 12/12/1992</v>
          </cell>
          <cell r="B206">
            <v>200</v>
          </cell>
          <cell r="C206">
            <v>18057583</v>
          </cell>
          <cell r="D206" t="str">
            <v>Nguyễn Hà Trung</v>
          </cell>
          <cell r="E206" t="str">
            <v>Nam</v>
          </cell>
          <cell r="F206" t="str">
            <v>12/12/1992</v>
          </cell>
          <cell r="G206" t="str">
            <v>Hà Nội</v>
          </cell>
          <cell r="H206" t="str">
            <v>QLKT</v>
          </cell>
          <cell r="I206">
            <v>2</v>
          </cell>
          <cell r="J206" t="str">
            <v>QH-2018-E</v>
          </cell>
          <cell r="K206" t="str">
            <v>3286/QĐ-ĐHKT ngày 7/12/2018</v>
          </cell>
        </row>
        <row r="207">
          <cell r="A207" t="str">
            <v>Lê Minh Tuấn 07/01/1992</v>
          </cell>
          <cell r="B207">
            <v>201</v>
          </cell>
          <cell r="C207">
            <v>18057584</v>
          </cell>
          <cell r="D207" t="str">
            <v>Lê Minh Tuấn</v>
          </cell>
          <cell r="E207" t="str">
            <v>Nam</v>
          </cell>
          <cell r="F207" t="str">
            <v>07/01/1992</v>
          </cell>
          <cell r="G207" t="str">
            <v>Hưng Yên</v>
          </cell>
          <cell r="H207" t="str">
            <v>QLKT</v>
          </cell>
          <cell r="I207">
            <v>2</v>
          </cell>
          <cell r="J207" t="str">
            <v>QH-2018-E</v>
          </cell>
          <cell r="K207" t="str">
            <v>3286/QĐ-ĐHKT ngày 7/12/2018</v>
          </cell>
        </row>
        <row r="208">
          <cell r="A208" t="str">
            <v>Nguyễn Hữu Tuấn 01/09/1984</v>
          </cell>
          <cell r="B208">
            <v>202</v>
          </cell>
          <cell r="C208">
            <v>18057585</v>
          </cell>
          <cell r="D208" t="str">
            <v>Nguyễn Hữu Tuấn</v>
          </cell>
          <cell r="E208" t="str">
            <v>Nam</v>
          </cell>
          <cell r="F208" t="str">
            <v>01/09/1984</v>
          </cell>
          <cell r="G208" t="str">
            <v>Thanh Hóa</v>
          </cell>
          <cell r="H208" t="str">
            <v>QLKT</v>
          </cell>
          <cell r="I208">
            <v>2</v>
          </cell>
          <cell r="J208" t="str">
            <v>QH-2018-E</v>
          </cell>
          <cell r="K208" t="str">
            <v>3286/QĐ-ĐHKT ngày 7/12/2018</v>
          </cell>
        </row>
        <row r="209">
          <cell r="A209" t="str">
            <v>Nguyễn Trung Tuấn 20/12/1979</v>
          </cell>
          <cell r="B209">
            <v>203</v>
          </cell>
          <cell r="C209">
            <v>18057586</v>
          </cell>
          <cell r="D209" t="str">
            <v>Nguyễn Trung Tuấn</v>
          </cell>
          <cell r="E209" t="str">
            <v>Nam</v>
          </cell>
          <cell r="F209" t="str">
            <v>20/12/1979</v>
          </cell>
          <cell r="G209" t="str">
            <v>Hà Nội</v>
          </cell>
          <cell r="H209" t="str">
            <v>QLKT</v>
          </cell>
          <cell r="I209">
            <v>2</v>
          </cell>
          <cell r="J209" t="str">
            <v>QH-2018-E</v>
          </cell>
          <cell r="K209" t="str">
            <v>3286/QĐ-ĐHKT ngày 7/12/2018</v>
          </cell>
        </row>
        <row r="210">
          <cell r="A210" t="str">
            <v>Ngô Minh Tuyên 06/04/1991</v>
          </cell>
          <cell r="B210">
            <v>204</v>
          </cell>
          <cell r="C210">
            <v>18057588</v>
          </cell>
          <cell r="D210" t="str">
            <v>Ngô Minh Tuyên</v>
          </cell>
          <cell r="E210" t="str">
            <v>Nam</v>
          </cell>
          <cell r="F210" t="str">
            <v>06/04/1991</v>
          </cell>
          <cell r="G210" t="str">
            <v>Nam Định</v>
          </cell>
          <cell r="H210" t="str">
            <v>QLKT</v>
          </cell>
          <cell r="I210">
            <v>2</v>
          </cell>
          <cell r="J210" t="str">
            <v>QH-2018-E</v>
          </cell>
          <cell r="K210" t="str">
            <v>3286/QĐ-ĐHKT ngày 7/12/2018</v>
          </cell>
        </row>
        <row r="211">
          <cell r="A211" t="str">
            <v>Trần Vũ Tuyên 16/05/1968</v>
          </cell>
          <cell r="B211">
            <v>205</v>
          </cell>
          <cell r="C211">
            <v>18057589</v>
          </cell>
          <cell r="D211" t="str">
            <v>Trần Vũ Tuyên</v>
          </cell>
          <cell r="E211" t="str">
            <v>Nam</v>
          </cell>
          <cell r="F211" t="str">
            <v>16/05/1968</v>
          </cell>
          <cell r="G211" t="str">
            <v>Bắc Giang</v>
          </cell>
          <cell r="H211" t="str">
            <v>QLKT</v>
          </cell>
          <cell r="I211">
            <v>2</v>
          </cell>
          <cell r="J211" t="str">
            <v>QH-2018-E</v>
          </cell>
          <cell r="K211" t="str">
            <v>3286/QĐ-ĐHKT ngày 7/12/2018</v>
          </cell>
        </row>
        <row r="212">
          <cell r="A212" t="str">
            <v>Nghiêm Xuân Tuyến 29/11/1985</v>
          </cell>
          <cell r="B212">
            <v>206</v>
          </cell>
          <cell r="C212">
            <v>18057590</v>
          </cell>
          <cell r="D212" t="str">
            <v>Nghiêm Xuân Tuyến</v>
          </cell>
          <cell r="E212" t="str">
            <v>Nam</v>
          </cell>
          <cell r="F212" t="str">
            <v>29/11/1985</v>
          </cell>
          <cell r="G212" t="str">
            <v>Vĩnh Phúc</v>
          </cell>
          <cell r="H212" t="str">
            <v>QLKT</v>
          </cell>
          <cell r="I212">
            <v>2</v>
          </cell>
          <cell r="J212" t="str">
            <v>QH-2018-E</v>
          </cell>
          <cell r="K212" t="str">
            <v>3286/QĐ-ĐHKT ngày 7/12/2018</v>
          </cell>
        </row>
        <row r="213">
          <cell r="A213" t="str">
            <v>Lê Thị Ánh Tuyết 06/03/1984</v>
          </cell>
          <cell r="B213">
            <v>207</v>
          </cell>
          <cell r="C213">
            <v>18057591</v>
          </cell>
          <cell r="D213" t="str">
            <v>Lê Thị Ánh Tuyết</v>
          </cell>
          <cell r="E213" t="str">
            <v>Nữ</v>
          </cell>
          <cell r="F213" t="str">
            <v>06/03/1984</v>
          </cell>
          <cell r="G213" t="str">
            <v>Hà Tĩnh</v>
          </cell>
          <cell r="H213" t="str">
            <v>QLKT</v>
          </cell>
          <cell r="I213">
            <v>2</v>
          </cell>
          <cell r="J213" t="str">
            <v>QH-2018-E</v>
          </cell>
          <cell r="K213" t="str">
            <v>3286/QĐ-ĐHKT ngày 7/12/2018</v>
          </cell>
        </row>
        <row r="214">
          <cell r="A214" t="str">
            <v>Vũ Thị Thanh Xuân 20/12/1990</v>
          </cell>
          <cell r="B214">
            <v>208</v>
          </cell>
          <cell r="C214">
            <v>18057594</v>
          </cell>
          <cell r="D214" t="str">
            <v>Vũ Thị Thanh Xuân</v>
          </cell>
          <cell r="E214" t="str">
            <v>Nữ</v>
          </cell>
          <cell r="F214" t="str">
            <v>20/12/1990</v>
          </cell>
          <cell r="G214" t="str">
            <v>Hà Nội</v>
          </cell>
          <cell r="H214" t="str">
            <v>QLKT</v>
          </cell>
          <cell r="I214">
            <v>2</v>
          </cell>
          <cell r="J214" t="str">
            <v>QH-2018-E</v>
          </cell>
          <cell r="K214" t="str">
            <v>3286/QĐ-ĐHKT ngày 7/12/2018</v>
          </cell>
        </row>
        <row r="215">
          <cell r="A215" t="str">
            <v>Đặng Hoàng Yến 20/09/1991</v>
          </cell>
          <cell r="B215">
            <v>209</v>
          </cell>
          <cell r="C215">
            <v>18057595</v>
          </cell>
          <cell r="D215" t="str">
            <v>Đặng Hoàng Yến</v>
          </cell>
          <cell r="E215" t="str">
            <v>Nữ</v>
          </cell>
          <cell r="F215" t="str">
            <v>20/09/1991</v>
          </cell>
          <cell r="G215" t="str">
            <v>Hà Nội</v>
          </cell>
          <cell r="H215" t="str">
            <v>QLKT</v>
          </cell>
          <cell r="I215">
            <v>2</v>
          </cell>
          <cell r="J215" t="str">
            <v>QH-2018-E</v>
          </cell>
          <cell r="K215" t="str">
            <v>3286/QĐ-ĐHKT ngày 7/12/2018</v>
          </cell>
        </row>
        <row r="216">
          <cell r="A216" t="str">
            <v>Hoàng Xuân Cường 13/11/1983</v>
          </cell>
          <cell r="B216">
            <v>210</v>
          </cell>
          <cell r="C216">
            <v>18057758</v>
          </cell>
          <cell r="D216" t="str">
            <v>Hoàng Xuân Cường</v>
          </cell>
          <cell r="E216" t="str">
            <v>Nam</v>
          </cell>
          <cell r="F216" t="str">
            <v>13/11/1983</v>
          </cell>
          <cell r="G216" t="str">
            <v>Hưng Yên</v>
          </cell>
          <cell r="H216" t="str">
            <v>QLKT</v>
          </cell>
          <cell r="I216">
            <v>2</v>
          </cell>
          <cell r="J216" t="str">
            <v>QH-2018-E</v>
          </cell>
          <cell r="K216" t="str">
            <v>3286/QĐ-ĐHKT ngày 7/12/2018</v>
          </cell>
        </row>
        <row r="217">
          <cell r="A217" t="str">
            <v>Lê Công Thanh 19/11/1967</v>
          </cell>
          <cell r="B217">
            <v>211</v>
          </cell>
          <cell r="C217">
            <v>18057759</v>
          </cell>
          <cell r="D217" t="str">
            <v>Lê Công Thanh</v>
          </cell>
          <cell r="E217" t="str">
            <v>Nam</v>
          </cell>
          <cell r="F217" t="str">
            <v>19/11/1967</v>
          </cell>
          <cell r="G217" t="str">
            <v>Thái Bình</v>
          </cell>
          <cell r="H217" t="str">
            <v>QLKT</v>
          </cell>
          <cell r="I217">
            <v>2</v>
          </cell>
          <cell r="J217" t="str">
            <v>QH-2018-E</v>
          </cell>
          <cell r="K217" t="str">
            <v>3286/QĐ-ĐHKT ngày 7/12/2018</v>
          </cell>
        </row>
        <row r="218">
          <cell r="A218" t="str">
            <v>Phùng Xuân Tráng 13/09/1981</v>
          </cell>
          <cell r="B218">
            <v>212</v>
          </cell>
          <cell r="C218">
            <v>18057760</v>
          </cell>
          <cell r="D218" t="str">
            <v>Phùng Xuân Tráng</v>
          </cell>
          <cell r="E218" t="str">
            <v>Nam</v>
          </cell>
          <cell r="F218" t="str">
            <v>13/09/1981</v>
          </cell>
          <cell r="G218" t="str">
            <v>Hưng Yên</v>
          </cell>
          <cell r="H218" t="str">
            <v>QLKT</v>
          </cell>
          <cell r="I218">
            <v>2</v>
          </cell>
          <cell r="J218" t="str">
            <v>QH-2018-E</v>
          </cell>
          <cell r="K218" t="str">
            <v>3286/QĐ-ĐHKT ngày 7/12/2018</v>
          </cell>
        </row>
        <row r="219">
          <cell r="A219" t="str">
            <v>Trịnh Đình Uyên 20/08/1983</v>
          </cell>
          <cell r="B219">
            <v>213</v>
          </cell>
          <cell r="C219">
            <v>18057761</v>
          </cell>
          <cell r="D219" t="str">
            <v>Trịnh Đình Uyên</v>
          </cell>
          <cell r="E219" t="str">
            <v>Nam</v>
          </cell>
          <cell r="F219" t="str">
            <v>20/08/1983</v>
          </cell>
          <cell r="G219" t="str">
            <v>Bắc Ninh</v>
          </cell>
          <cell r="H219" t="str">
            <v>QLKT</v>
          </cell>
          <cell r="I219">
            <v>2</v>
          </cell>
          <cell r="J219" t="str">
            <v>QH-2018-E</v>
          </cell>
          <cell r="K219" t="str">
            <v>3286/QĐ-ĐHKT ngày 7/12/2018</v>
          </cell>
        </row>
        <row r="220">
          <cell r="A220" t="str">
            <v>Nguyễn Trọng Tuấn Anh 20/12/1992</v>
          </cell>
          <cell r="B220">
            <v>214</v>
          </cell>
          <cell r="C220">
            <v>18057596</v>
          </cell>
          <cell r="D220" t="str">
            <v>Nguyễn Trọng Tuấn Anh</v>
          </cell>
          <cell r="E220" t="str">
            <v>Nam</v>
          </cell>
          <cell r="F220" t="str">
            <v>20/12/1992</v>
          </cell>
          <cell r="G220" t="str">
            <v>Hải Dương</v>
          </cell>
          <cell r="H220" t="str">
            <v>QTKD</v>
          </cell>
          <cell r="I220">
            <v>2</v>
          </cell>
          <cell r="J220" t="str">
            <v>QH-2018-E</v>
          </cell>
          <cell r="K220" t="str">
            <v>3286/QĐ-ĐHKT ngày 7/12/2018</v>
          </cell>
        </row>
        <row r="221">
          <cell r="A221" t="str">
            <v>Nguyễn Toàn Châu 07/05/1990</v>
          </cell>
          <cell r="B221">
            <v>215</v>
          </cell>
          <cell r="C221">
            <v>18057597</v>
          </cell>
          <cell r="D221" t="str">
            <v>Nguyễn Toàn Châu</v>
          </cell>
          <cell r="E221" t="str">
            <v>Nam</v>
          </cell>
          <cell r="F221" t="str">
            <v>07/05/1990</v>
          </cell>
          <cell r="G221" t="str">
            <v>Quảng Ninh</v>
          </cell>
          <cell r="H221" t="str">
            <v>QTKD</v>
          </cell>
          <cell r="I221">
            <v>2</v>
          </cell>
          <cell r="J221" t="str">
            <v>QH-2018-E</v>
          </cell>
          <cell r="K221" t="str">
            <v>3286/QĐ-ĐHKT ngày 7/12/2018</v>
          </cell>
        </row>
        <row r="222">
          <cell r="A222" t="str">
            <v>Nguyễn Thị Phương Chi 13/11/1994</v>
          </cell>
          <cell r="B222">
            <v>216</v>
          </cell>
          <cell r="C222">
            <v>18057598</v>
          </cell>
          <cell r="D222" t="str">
            <v>Nguyễn Thị Phương Chi</v>
          </cell>
          <cell r="E222" t="str">
            <v>Nữ</v>
          </cell>
          <cell r="F222" t="str">
            <v>13/11/1994</v>
          </cell>
          <cell r="G222" t="str">
            <v>Hà Nội</v>
          </cell>
          <cell r="H222" t="str">
            <v>QTKD</v>
          </cell>
          <cell r="I222">
            <v>2</v>
          </cell>
          <cell r="J222" t="str">
            <v>QH-2018-E</v>
          </cell>
          <cell r="K222" t="str">
            <v>3286/QĐ-ĐHKT ngày 7/12/2018</v>
          </cell>
        </row>
        <row r="223">
          <cell r="A223" t="str">
            <v>Lê Đức Cường 28/06/1982</v>
          </cell>
          <cell r="B223">
            <v>217</v>
          </cell>
          <cell r="C223">
            <v>18057599</v>
          </cell>
          <cell r="D223" t="str">
            <v>Lê Đức Cường</v>
          </cell>
          <cell r="E223" t="str">
            <v>Nam</v>
          </cell>
          <cell r="F223" t="str">
            <v>28/06/1982</v>
          </cell>
          <cell r="G223" t="str">
            <v>Bắc Ninh</v>
          </cell>
          <cell r="H223" t="str">
            <v>QTKD</v>
          </cell>
          <cell r="I223">
            <v>2</v>
          </cell>
          <cell r="J223" t="str">
            <v>QH-2018-E</v>
          </cell>
          <cell r="K223" t="str">
            <v>3286/QĐ-ĐHKT ngày 7/12/2018</v>
          </cell>
        </row>
        <row r="224">
          <cell r="A224" t="str">
            <v>Nguyễn Kiên Cường 18/09/1982</v>
          </cell>
          <cell r="B224">
            <v>218</v>
          </cell>
          <cell r="C224">
            <v>18057600</v>
          </cell>
          <cell r="D224" t="str">
            <v>Nguyễn Kiên Cường</v>
          </cell>
          <cell r="E224" t="str">
            <v>Nam</v>
          </cell>
          <cell r="F224" t="str">
            <v>18/09/1982</v>
          </cell>
          <cell r="G224" t="str">
            <v>Ninh Bình</v>
          </cell>
          <cell r="H224" t="str">
            <v>QTKD</v>
          </cell>
          <cell r="I224">
            <v>2</v>
          </cell>
          <cell r="J224" t="str">
            <v>QH-2018-E</v>
          </cell>
          <cell r="K224" t="str">
            <v>3286/QĐ-ĐHKT ngày 7/12/2018</v>
          </cell>
        </row>
        <row r="225">
          <cell r="A225" t="str">
            <v>Ngọc Văn Dinh 19/04/1992</v>
          </cell>
          <cell r="B225">
            <v>219</v>
          </cell>
          <cell r="C225">
            <v>18057601</v>
          </cell>
          <cell r="D225" t="str">
            <v>Ngọc Văn Dinh</v>
          </cell>
          <cell r="E225" t="str">
            <v>Nam</v>
          </cell>
          <cell r="F225" t="str">
            <v>19/04/1992</v>
          </cell>
          <cell r="G225" t="str">
            <v>Thanh Hóa</v>
          </cell>
          <cell r="H225" t="str">
            <v>QTKD</v>
          </cell>
          <cell r="I225">
            <v>2</v>
          </cell>
          <cell r="J225" t="str">
            <v>QH-2018-E</v>
          </cell>
          <cell r="K225" t="str">
            <v>3286/QĐ-ĐHKT ngày 7/12/2018</v>
          </cell>
        </row>
        <row r="226">
          <cell r="A226" t="str">
            <v>Nguyễn Thị Hạnh Dơn 01/10/1991</v>
          </cell>
          <cell r="B226">
            <v>220</v>
          </cell>
          <cell r="C226">
            <v>18057602</v>
          </cell>
          <cell r="D226" t="str">
            <v>Nguyễn Thị Hạnh Dơn</v>
          </cell>
          <cell r="E226" t="str">
            <v>Nữ</v>
          </cell>
          <cell r="F226" t="str">
            <v>01/10/1991</v>
          </cell>
          <cell r="G226" t="str">
            <v>Hà Giang</v>
          </cell>
          <cell r="H226" t="str">
            <v>QTKD</v>
          </cell>
          <cell r="I226">
            <v>2</v>
          </cell>
          <cell r="J226" t="str">
            <v>QH-2018-E</v>
          </cell>
          <cell r="K226" t="str">
            <v>3286/QĐ-ĐHKT ngày 7/12/2018</v>
          </cell>
        </row>
        <row r="227">
          <cell r="A227" t="str">
            <v>Lê Thanh Hà 27/05/1996</v>
          </cell>
          <cell r="B227">
            <v>221</v>
          </cell>
          <cell r="C227">
            <v>18057605</v>
          </cell>
          <cell r="D227" t="str">
            <v>Lê Thanh Hà</v>
          </cell>
          <cell r="E227" t="str">
            <v>Nữ</v>
          </cell>
          <cell r="F227" t="str">
            <v>27/05/1996</v>
          </cell>
          <cell r="G227" t="str">
            <v>Hà Nội</v>
          </cell>
          <cell r="H227" t="str">
            <v>QTKD</v>
          </cell>
          <cell r="I227">
            <v>2</v>
          </cell>
          <cell r="J227" t="str">
            <v>QH-2018-E</v>
          </cell>
          <cell r="K227" t="str">
            <v>3286/QĐ-ĐHKT ngày 7/12/2018</v>
          </cell>
        </row>
        <row r="228">
          <cell r="A228" t="str">
            <v>Lương Thị Thu Hà 27/09/1996</v>
          </cell>
          <cell r="B228">
            <v>222</v>
          </cell>
          <cell r="C228">
            <v>18057606</v>
          </cell>
          <cell r="D228" t="str">
            <v>Lương Thị Thu Hà</v>
          </cell>
          <cell r="E228" t="str">
            <v>Nữ</v>
          </cell>
          <cell r="F228" t="str">
            <v>27/09/1996</v>
          </cell>
          <cell r="G228" t="str">
            <v>Hà Nam</v>
          </cell>
          <cell r="H228" t="str">
            <v>QTKD</v>
          </cell>
          <cell r="I228">
            <v>2</v>
          </cell>
          <cell r="J228" t="str">
            <v>QH-2018-E</v>
          </cell>
          <cell r="K228" t="str">
            <v>3286/QĐ-ĐHKT ngày 7/12/2018</v>
          </cell>
        </row>
        <row r="229">
          <cell r="A229" t="str">
            <v>Nguyễn Thị Bích Hạnh 27/08/1994</v>
          </cell>
          <cell r="B229">
            <v>223</v>
          </cell>
          <cell r="C229">
            <v>18057607</v>
          </cell>
          <cell r="D229" t="str">
            <v>Nguyễn Thị Bích Hạnh</v>
          </cell>
          <cell r="E229" t="str">
            <v>Nữ</v>
          </cell>
          <cell r="F229" t="str">
            <v>27/08/1994</v>
          </cell>
          <cell r="G229" t="str">
            <v>Hà Nội</v>
          </cell>
          <cell r="H229" t="str">
            <v>QTKD</v>
          </cell>
          <cell r="I229">
            <v>2</v>
          </cell>
          <cell r="J229" t="str">
            <v>QH-2018-E</v>
          </cell>
          <cell r="K229" t="str">
            <v>3286/QĐ-ĐHKT ngày 7/12/2018</v>
          </cell>
        </row>
        <row r="230">
          <cell r="A230" t="str">
            <v>Nguyễn Thị Thu Hiền 11/11/1993</v>
          </cell>
          <cell r="B230">
            <v>224</v>
          </cell>
          <cell r="C230">
            <v>18057608</v>
          </cell>
          <cell r="D230" t="str">
            <v>Nguyễn Thị Thu Hiền</v>
          </cell>
          <cell r="E230" t="str">
            <v>Nữ</v>
          </cell>
          <cell r="F230" t="str">
            <v>11/11/1993</v>
          </cell>
          <cell r="G230" t="str">
            <v>Hà Nội</v>
          </cell>
          <cell r="H230" t="str">
            <v>QTKD</v>
          </cell>
          <cell r="I230">
            <v>2</v>
          </cell>
          <cell r="J230" t="str">
            <v>QH-2018-E</v>
          </cell>
          <cell r="K230" t="str">
            <v>3286/QĐ-ĐHKT ngày 7/12/2018</v>
          </cell>
        </row>
        <row r="231">
          <cell r="A231" t="str">
            <v>Bùi Trần Hoàn 28/08/1991</v>
          </cell>
          <cell r="B231">
            <v>225</v>
          </cell>
          <cell r="C231">
            <v>18057609</v>
          </cell>
          <cell r="D231" t="str">
            <v>Bùi Trần Hoàn</v>
          </cell>
          <cell r="E231" t="str">
            <v>Nam</v>
          </cell>
          <cell r="F231" t="str">
            <v>28/08/1991</v>
          </cell>
          <cell r="G231" t="str">
            <v>Nghệ An</v>
          </cell>
          <cell r="H231" t="str">
            <v>QTKD</v>
          </cell>
          <cell r="I231">
            <v>2</v>
          </cell>
          <cell r="J231" t="str">
            <v>QH-2018-E</v>
          </cell>
          <cell r="K231" t="str">
            <v>3286/QĐ-ĐHKT ngày 7/12/2018</v>
          </cell>
        </row>
        <row r="232">
          <cell r="A232" t="str">
            <v>Nguyễn Ngọc Hoàng 06/11/1988</v>
          </cell>
          <cell r="B232">
            <v>226</v>
          </cell>
          <cell r="C232">
            <v>18057610</v>
          </cell>
          <cell r="D232" t="str">
            <v>Nguyễn Ngọc Hoàng</v>
          </cell>
          <cell r="E232" t="str">
            <v>Nam</v>
          </cell>
          <cell r="F232" t="str">
            <v>06/11/1988</v>
          </cell>
          <cell r="G232" t="str">
            <v>Nam Định</v>
          </cell>
          <cell r="H232" t="str">
            <v>QTKD</v>
          </cell>
          <cell r="I232">
            <v>2</v>
          </cell>
          <cell r="J232" t="str">
            <v>QH-2018-E</v>
          </cell>
          <cell r="K232" t="str">
            <v>3286/QĐ-ĐHKT ngày 7/12/2018</v>
          </cell>
        </row>
        <row r="233">
          <cell r="A233" t="str">
            <v>Nguyễn Tất Hoàng 30/12/1991</v>
          </cell>
          <cell r="B233">
            <v>227</v>
          </cell>
          <cell r="C233">
            <v>18057611</v>
          </cell>
          <cell r="D233" t="str">
            <v>Nguyễn Tất Hoàng</v>
          </cell>
          <cell r="E233" t="str">
            <v>Nam</v>
          </cell>
          <cell r="F233" t="str">
            <v>30/12/1991</v>
          </cell>
          <cell r="G233" t="str">
            <v>Nghệ An</v>
          </cell>
          <cell r="H233" t="str">
            <v>QTKD</v>
          </cell>
          <cell r="I233">
            <v>2</v>
          </cell>
          <cell r="J233" t="str">
            <v>QH-2018-E</v>
          </cell>
          <cell r="K233" t="str">
            <v>3286/QĐ-ĐHKT ngày 7/12/2018</v>
          </cell>
        </row>
        <row r="234">
          <cell r="A234" t="str">
            <v>Trịnh Quang Huy 03/11/1983</v>
          </cell>
          <cell r="B234">
            <v>228</v>
          </cell>
          <cell r="C234">
            <v>18057612</v>
          </cell>
          <cell r="D234" t="str">
            <v>Trịnh Quang Huy</v>
          </cell>
          <cell r="E234" t="str">
            <v>Nam</v>
          </cell>
          <cell r="F234" t="str">
            <v>03/11/1983</v>
          </cell>
          <cell r="G234" t="str">
            <v>Ninh Bình</v>
          </cell>
          <cell r="H234" t="str">
            <v>QTKD</v>
          </cell>
          <cell r="I234">
            <v>2</v>
          </cell>
          <cell r="J234" t="str">
            <v>QH-2018-E</v>
          </cell>
          <cell r="K234" t="str">
            <v>3286/QĐ-ĐHKT ngày 7/12/2018</v>
          </cell>
        </row>
        <row r="235">
          <cell r="A235" t="str">
            <v>Vũ Quang Huy 02/09/1994</v>
          </cell>
          <cell r="B235">
            <v>229</v>
          </cell>
          <cell r="C235">
            <v>18057613</v>
          </cell>
          <cell r="D235" t="str">
            <v>Vũ Quang Huy</v>
          </cell>
          <cell r="E235" t="str">
            <v>Nam</v>
          </cell>
          <cell r="F235" t="str">
            <v>02/09/1994</v>
          </cell>
          <cell r="G235" t="str">
            <v>Nam Định</v>
          </cell>
          <cell r="H235" t="str">
            <v>QTKD</v>
          </cell>
          <cell r="I235">
            <v>2</v>
          </cell>
          <cell r="J235" t="str">
            <v>QH-2018-E</v>
          </cell>
          <cell r="K235" t="str">
            <v>3286/QĐ-ĐHKT ngày 7/12/2018</v>
          </cell>
        </row>
        <row r="236">
          <cell r="A236" t="str">
            <v>Phạm Thế Lam 12/12/1982</v>
          </cell>
          <cell r="B236">
            <v>230</v>
          </cell>
          <cell r="C236">
            <v>18057614</v>
          </cell>
          <cell r="D236" t="str">
            <v>Phạm Thế Lam</v>
          </cell>
          <cell r="E236" t="str">
            <v>Nam</v>
          </cell>
          <cell r="F236" t="str">
            <v>12/12/1982</v>
          </cell>
          <cell r="G236" t="str">
            <v>Hà Nội</v>
          </cell>
          <cell r="H236" t="str">
            <v>QTKD</v>
          </cell>
          <cell r="I236">
            <v>2</v>
          </cell>
          <cell r="J236" t="str">
            <v>QH-2018-E</v>
          </cell>
          <cell r="K236" t="str">
            <v>3286/QĐ-ĐHKT ngày 7/12/2018</v>
          </cell>
        </row>
        <row r="237">
          <cell r="A237" t="str">
            <v>Nguyễn Thị Mai Linh 19/10/1988</v>
          </cell>
          <cell r="B237">
            <v>231</v>
          </cell>
          <cell r="C237">
            <v>18057615</v>
          </cell>
          <cell r="D237" t="str">
            <v>Nguyễn Thị Mai Linh</v>
          </cell>
          <cell r="E237" t="str">
            <v>Nữ</v>
          </cell>
          <cell r="F237" t="str">
            <v>19/10/1988</v>
          </cell>
          <cell r="G237" t="str">
            <v>Thái Nguyên</v>
          </cell>
          <cell r="H237" t="str">
            <v>QTKD</v>
          </cell>
          <cell r="I237">
            <v>2</v>
          </cell>
          <cell r="J237" t="str">
            <v>QH-2018-E</v>
          </cell>
          <cell r="K237" t="str">
            <v>3286/QĐ-ĐHKT ngày 7/12/2018</v>
          </cell>
        </row>
        <row r="238">
          <cell r="A238" t="str">
            <v>Phan Minh Ngọc 23/12/1994</v>
          </cell>
          <cell r="B238">
            <v>232</v>
          </cell>
          <cell r="C238">
            <v>18057616</v>
          </cell>
          <cell r="D238" t="str">
            <v>Phan Minh Ngọc</v>
          </cell>
          <cell r="E238" t="str">
            <v>Nam</v>
          </cell>
          <cell r="F238" t="str">
            <v>23/12/1994</v>
          </cell>
          <cell r="G238" t="str">
            <v>Phú Thọ</v>
          </cell>
          <cell r="H238" t="str">
            <v>QTKD</v>
          </cell>
          <cell r="I238">
            <v>2</v>
          </cell>
          <cell r="J238" t="str">
            <v>QH-2018-E</v>
          </cell>
          <cell r="K238" t="str">
            <v>3286/QĐ-ĐHKT ngày 7/12/2018</v>
          </cell>
        </row>
        <row r="239">
          <cell r="A239" t="str">
            <v>Mai Lê Nguyên 13/10/1992</v>
          </cell>
          <cell r="B239">
            <v>233</v>
          </cell>
          <cell r="C239">
            <v>18057617</v>
          </cell>
          <cell r="D239" t="str">
            <v>Mai Lê Nguyên</v>
          </cell>
          <cell r="E239" t="str">
            <v>Nam</v>
          </cell>
          <cell r="F239" t="str">
            <v>13/10/1992</v>
          </cell>
          <cell r="G239" t="str">
            <v>Hà Nội</v>
          </cell>
          <cell r="H239" t="str">
            <v>QTKD</v>
          </cell>
          <cell r="I239">
            <v>2</v>
          </cell>
          <cell r="J239" t="str">
            <v>QH-2018-E</v>
          </cell>
          <cell r="K239" t="str">
            <v>3286/QĐ-ĐHKT ngày 7/12/2018</v>
          </cell>
        </row>
        <row r="240">
          <cell r="A240" t="str">
            <v>Hồ Thị Nguyệt 01/11/1986</v>
          </cell>
          <cell r="B240">
            <v>234</v>
          </cell>
          <cell r="C240">
            <v>18057618</v>
          </cell>
          <cell r="D240" t="str">
            <v>Hồ Thị Nguyệt</v>
          </cell>
          <cell r="E240" t="str">
            <v>Nữ</v>
          </cell>
          <cell r="F240" t="str">
            <v>01/11/1986</v>
          </cell>
          <cell r="G240" t="str">
            <v>Nghệ An</v>
          </cell>
          <cell r="H240" t="str">
            <v>QTKD</v>
          </cell>
          <cell r="I240">
            <v>2</v>
          </cell>
          <cell r="J240" t="str">
            <v>QH-2018-E</v>
          </cell>
          <cell r="K240" t="str">
            <v>3286/QĐ-ĐHKT ngày 7/12/2018</v>
          </cell>
        </row>
        <row r="241">
          <cell r="A241" t="str">
            <v>Hoàng Thị Thu Phương 09/03/1982</v>
          </cell>
          <cell r="B241">
            <v>235</v>
          </cell>
          <cell r="C241">
            <v>18057619</v>
          </cell>
          <cell r="D241" t="str">
            <v>Hoàng Thị Thu Phương</v>
          </cell>
          <cell r="E241" t="str">
            <v>Nữ</v>
          </cell>
          <cell r="F241" t="str">
            <v>09/03/1982</v>
          </cell>
          <cell r="G241" t="str">
            <v>Phú Thọ</v>
          </cell>
          <cell r="H241" t="str">
            <v>QTKD</v>
          </cell>
          <cell r="I241">
            <v>2</v>
          </cell>
          <cell r="J241" t="str">
            <v>QH-2018-E</v>
          </cell>
          <cell r="K241" t="str">
            <v>3286/QĐ-ĐHKT ngày 7/12/2018</v>
          </cell>
        </row>
        <row r="242">
          <cell r="A242" t="str">
            <v>Hồ Thị Phương 05/12/1990</v>
          </cell>
          <cell r="B242">
            <v>236</v>
          </cell>
          <cell r="C242">
            <v>18057620</v>
          </cell>
          <cell r="D242" t="str">
            <v>Hồ Thị Phương</v>
          </cell>
          <cell r="E242" t="str">
            <v>Nữ</v>
          </cell>
          <cell r="F242" t="str">
            <v>05/12/1990</v>
          </cell>
          <cell r="G242" t="str">
            <v>Nghệ An</v>
          </cell>
          <cell r="H242" t="str">
            <v>QTKD</v>
          </cell>
          <cell r="I242">
            <v>2</v>
          </cell>
          <cell r="J242" t="str">
            <v>QH-2018-E</v>
          </cell>
          <cell r="K242" t="str">
            <v>3286/QĐ-ĐHKT ngày 7/12/2018</v>
          </cell>
        </row>
        <row r="243">
          <cell r="A243" t="str">
            <v>Lê Thị Phương 17/05/1989</v>
          </cell>
          <cell r="B243">
            <v>237</v>
          </cell>
          <cell r="C243">
            <v>18057621</v>
          </cell>
          <cell r="D243" t="str">
            <v>Lê Thị Phương</v>
          </cell>
          <cell r="E243" t="str">
            <v>Nữ</v>
          </cell>
          <cell r="F243" t="str">
            <v>17/05/1989</v>
          </cell>
          <cell r="G243" t="str">
            <v>Thanh Hóa</v>
          </cell>
          <cell r="H243" t="str">
            <v>QTKD</v>
          </cell>
          <cell r="I243">
            <v>2</v>
          </cell>
          <cell r="J243" t="str">
            <v>QH-2018-E</v>
          </cell>
          <cell r="K243" t="str">
            <v>3286/QĐ-ĐHKT ngày 7/12/2018</v>
          </cell>
        </row>
        <row r="244">
          <cell r="A244" t="str">
            <v>Nguyễn Đức Sơn 02/05/1982</v>
          </cell>
          <cell r="B244">
            <v>238</v>
          </cell>
          <cell r="C244">
            <v>18057622</v>
          </cell>
          <cell r="D244" t="str">
            <v>Nguyễn Đức Sơn</v>
          </cell>
          <cell r="E244" t="str">
            <v>Nam</v>
          </cell>
          <cell r="F244" t="str">
            <v>02/05/1982</v>
          </cell>
          <cell r="G244" t="str">
            <v>Điện Biên</v>
          </cell>
          <cell r="H244" t="str">
            <v>QTKD</v>
          </cell>
          <cell r="I244">
            <v>2</v>
          </cell>
          <cell r="J244" t="str">
            <v>QH-2018-E</v>
          </cell>
          <cell r="K244" t="str">
            <v>3286/QĐ-ĐHKT ngày 7/12/2018</v>
          </cell>
        </row>
        <row r="245">
          <cell r="A245" t="str">
            <v>Lê Thị Tầm 08/10/1995</v>
          </cell>
          <cell r="B245">
            <v>239</v>
          </cell>
          <cell r="C245">
            <v>18057624</v>
          </cell>
          <cell r="D245" t="str">
            <v>Lê Thị Tầm</v>
          </cell>
          <cell r="E245" t="str">
            <v>Nữ</v>
          </cell>
          <cell r="F245" t="str">
            <v>08/10/1995</v>
          </cell>
          <cell r="G245" t="str">
            <v>Thanh Hóa</v>
          </cell>
          <cell r="H245" t="str">
            <v>QTKD</v>
          </cell>
          <cell r="I245">
            <v>2</v>
          </cell>
          <cell r="J245" t="str">
            <v>QH-2018-E</v>
          </cell>
          <cell r="K245" t="str">
            <v>3286/QĐ-ĐHKT ngày 7/12/2018</v>
          </cell>
        </row>
        <row r="246">
          <cell r="A246" t="str">
            <v>Nguyễn Tiến Thành 06/11/1971</v>
          </cell>
          <cell r="B246">
            <v>240</v>
          </cell>
          <cell r="C246">
            <v>18057625</v>
          </cell>
          <cell r="D246" t="str">
            <v>Nguyễn Tiến Thành</v>
          </cell>
          <cell r="E246" t="str">
            <v>Nam</v>
          </cell>
          <cell r="F246" t="str">
            <v>06/11/1971</v>
          </cell>
          <cell r="G246" t="str">
            <v>Nam Định</v>
          </cell>
          <cell r="H246" t="str">
            <v>QTKD</v>
          </cell>
          <cell r="I246">
            <v>2</v>
          </cell>
          <cell r="J246" t="str">
            <v>QH-2018-E</v>
          </cell>
          <cell r="K246" t="str">
            <v>3286/QĐ-ĐHKT ngày 7/12/2018</v>
          </cell>
        </row>
        <row r="247">
          <cell r="A247" t="str">
            <v>Đỗ Thị Thu Thảo 13/06/1995</v>
          </cell>
          <cell r="B247">
            <v>241</v>
          </cell>
          <cell r="C247">
            <v>18057626</v>
          </cell>
          <cell r="D247" t="str">
            <v>Đỗ Thị Thu Thảo</v>
          </cell>
          <cell r="E247" t="str">
            <v>Nữ</v>
          </cell>
          <cell r="F247" t="str">
            <v>13/06/1995</v>
          </cell>
          <cell r="G247" t="str">
            <v>Quảng Ninh</v>
          </cell>
          <cell r="H247" t="str">
            <v>QTKD</v>
          </cell>
          <cell r="I247">
            <v>2</v>
          </cell>
          <cell r="J247" t="str">
            <v>QH-2018-E</v>
          </cell>
          <cell r="K247" t="str">
            <v>3286/QĐ-ĐHKT ngày 7/12/2018</v>
          </cell>
        </row>
        <row r="248">
          <cell r="A248" t="str">
            <v>Hoàng Minh Thông 04/09/1994</v>
          </cell>
          <cell r="B248">
            <v>242</v>
          </cell>
          <cell r="C248">
            <v>18057627</v>
          </cell>
          <cell r="D248" t="str">
            <v>Hoàng Minh Thông</v>
          </cell>
          <cell r="E248" t="str">
            <v>Nam</v>
          </cell>
          <cell r="F248" t="str">
            <v>04/09/1994</v>
          </cell>
          <cell r="G248" t="str">
            <v>Ninh Bình</v>
          </cell>
          <cell r="H248" t="str">
            <v>QTKD</v>
          </cell>
          <cell r="I248">
            <v>2</v>
          </cell>
          <cell r="J248" t="str">
            <v>QH-2018-E</v>
          </cell>
          <cell r="K248" t="str">
            <v>3286/QĐ-ĐHKT ngày 7/12/2018</v>
          </cell>
        </row>
        <row r="249">
          <cell r="A249" t="str">
            <v>Nguyễn Thị Thùy 06/10/1989</v>
          </cell>
          <cell r="B249">
            <v>243</v>
          </cell>
          <cell r="C249">
            <v>18057628</v>
          </cell>
          <cell r="D249" t="str">
            <v>Nguyễn Thị Thùy</v>
          </cell>
          <cell r="E249" t="str">
            <v>Nữ</v>
          </cell>
          <cell r="F249" t="str">
            <v>06/10/1989</v>
          </cell>
          <cell r="G249" t="str">
            <v>Hà Tĩnh</v>
          </cell>
          <cell r="H249" t="str">
            <v>QTKD</v>
          </cell>
          <cell r="I249">
            <v>2</v>
          </cell>
          <cell r="J249" t="str">
            <v>QH-2018-E</v>
          </cell>
          <cell r="K249" t="str">
            <v>3286/QĐ-ĐHKT ngày 7/12/2018</v>
          </cell>
        </row>
        <row r="250">
          <cell r="A250" t="str">
            <v>Hoàng Ngọc Trung 28/06/1991</v>
          </cell>
          <cell r="B250">
            <v>244</v>
          </cell>
          <cell r="C250">
            <v>18057629</v>
          </cell>
          <cell r="D250" t="str">
            <v>Hoàng Ngọc Trung</v>
          </cell>
          <cell r="E250" t="str">
            <v>Nam</v>
          </cell>
          <cell r="F250" t="str">
            <v>28/06/1991</v>
          </cell>
          <cell r="G250" t="str">
            <v>Hà Nội</v>
          </cell>
          <cell r="H250" t="str">
            <v>QTKD</v>
          </cell>
          <cell r="I250">
            <v>2</v>
          </cell>
          <cell r="J250" t="str">
            <v>QH-2018-E</v>
          </cell>
          <cell r="K250" t="str">
            <v>3286/QĐ-ĐHKT ngày 7/12/2018</v>
          </cell>
        </row>
        <row r="251">
          <cell r="A251" t="str">
            <v>Phạm Tiến Tuấn 28/11/1992</v>
          </cell>
          <cell r="B251">
            <v>245</v>
          </cell>
          <cell r="C251">
            <v>18057630</v>
          </cell>
          <cell r="D251" t="str">
            <v>Phạm Tiến Tuấn</v>
          </cell>
          <cell r="E251" t="str">
            <v>Nam</v>
          </cell>
          <cell r="F251" t="str">
            <v>28/11/1992</v>
          </cell>
          <cell r="G251" t="str">
            <v>Bắc Giang</v>
          </cell>
          <cell r="H251" t="str">
            <v>QTKD</v>
          </cell>
          <cell r="I251">
            <v>2</v>
          </cell>
          <cell r="J251" t="str">
            <v>QH-2018-E</v>
          </cell>
          <cell r="K251" t="str">
            <v>3286/QĐ-ĐHKT ngày 7/12/2018</v>
          </cell>
        </row>
        <row r="252">
          <cell r="A252" t="str">
            <v>Nguyễn Đức Tùng 13/08/1990</v>
          </cell>
          <cell r="B252">
            <v>246</v>
          </cell>
          <cell r="C252">
            <v>18057631</v>
          </cell>
          <cell r="D252" t="str">
            <v>Nguyễn Đức Tùng</v>
          </cell>
          <cell r="E252" t="str">
            <v>Nam</v>
          </cell>
          <cell r="F252" t="str">
            <v>13/08/1990</v>
          </cell>
          <cell r="G252" t="str">
            <v>Hà Nội</v>
          </cell>
          <cell r="H252" t="str">
            <v>QTKD</v>
          </cell>
          <cell r="I252">
            <v>2</v>
          </cell>
          <cell r="J252" t="str">
            <v>QH-2018-E</v>
          </cell>
          <cell r="K252" t="str">
            <v>3286/QĐ-ĐHKT ngày 7/12/2018</v>
          </cell>
        </row>
        <row r="253">
          <cell r="A253" t="str">
            <v>Phạm Thanh Tùng 06/11/1995</v>
          </cell>
          <cell r="B253">
            <v>247</v>
          </cell>
          <cell r="C253">
            <v>18057632</v>
          </cell>
          <cell r="D253" t="str">
            <v>Phạm Thanh Tùng</v>
          </cell>
          <cell r="E253" t="str">
            <v>Nam</v>
          </cell>
          <cell r="F253" t="str">
            <v>06/11/1995</v>
          </cell>
          <cell r="G253" t="str">
            <v>Phú Thọ</v>
          </cell>
          <cell r="H253" t="str">
            <v>QTKD</v>
          </cell>
          <cell r="I253">
            <v>2</v>
          </cell>
          <cell r="J253" t="str">
            <v>QH-2018-E</v>
          </cell>
          <cell r="K253" t="str">
            <v>3286/QĐ-ĐHKT ngày 7/12/2018</v>
          </cell>
        </row>
        <row r="254">
          <cell r="A254" t="str">
            <v>Nguyễn Thị Bích Vân 18/01/1991</v>
          </cell>
          <cell r="B254">
            <v>248</v>
          </cell>
          <cell r="C254">
            <v>18057633</v>
          </cell>
          <cell r="D254" t="str">
            <v>Nguyễn Thị Bích Vân</v>
          </cell>
          <cell r="E254" t="str">
            <v>Nữ</v>
          </cell>
          <cell r="F254" t="str">
            <v>18/01/1991</v>
          </cell>
          <cell r="G254" t="str">
            <v>Phú Thọ</v>
          </cell>
          <cell r="H254" t="str">
            <v>QTKD</v>
          </cell>
          <cell r="I254">
            <v>2</v>
          </cell>
          <cell r="J254" t="str">
            <v>QH-2018-E</v>
          </cell>
          <cell r="K254" t="str">
            <v>3286/QĐ-ĐHKT ngày 7/12/2018</v>
          </cell>
        </row>
        <row r="255">
          <cell r="A255" t="str">
            <v>Trương Thị Huệ 12/10/1980</v>
          </cell>
          <cell r="B255">
            <v>249</v>
          </cell>
          <cell r="C255">
            <v>18057762</v>
          </cell>
          <cell r="D255" t="str">
            <v>Trương Thị Huệ</v>
          </cell>
          <cell r="E255" t="str">
            <v>Nữ</v>
          </cell>
          <cell r="F255" t="str">
            <v>12/10/1980</v>
          </cell>
          <cell r="G255" t="str">
            <v>Thanh Hóa</v>
          </cell>
          <cell r="H255" t="str">
            <v>QTKD</v>
          </cell>
          <cell r="I255">
            <v>2</v>
          </cell>
          <cell r="J255" t="str">
            <v>QH-2018-E</v>
          </cell>
          <cell r="K255" t="str">
            <v>3286/QĐ-ĐHKT ngày 7/12/2018</v>
          </cell>
        </row>
        <row r="256">
          <cell r="A256" t="str">
            <v>Nguyễn Khánh Huy 02/09/1992</v>
          </cell>
          <cell r="B256">
            <v>250</v>
          </cell>
          <cell r="C256">
            <v>18057763</v>
          </cell>
          <cell r="D256" t="str">
            <v>Nguyễn Khánh Huy</v>
          </cell>
          <cell r="E256" t="str">
            <v>Nam</v>
          </cell>
          <cell r="F256" t="str">
            <v>02/09/1992</v>
          </cell>
          <cell r="G256" t="str">
            <v>Thái Nguyên</v>
          </cell>
          <cell r="H256" t="str">
            <v>QTKD</v>
          </cell>
          <cell r="I256">
            <v>2</v>
          </cell>
          <cell r="J256" t="str">
            <v>QH-2018-E</v>
          </cell>
          <cell r="K256" t="str">
            <v>3286/QĐ-ĐHKT ngày 7/12/2018</v>
          </cell>
        </row>
        <row r="257">
          <cell r="A257" t="str">
            <v>Đào Phú Quý 25/03/1975</v>
          </cell>
          <cell r="B257">
            <v>251</v>
          </cell>
          <cell r="C257">
            <v>18057764</v>
          </cell>
          <cell r="D257" t="str">
            <v>Đào Phú Quý</v>
          </cell>
          <cell r="E257" t="str">
            <v>Nam</v>
          </cell>
          <cell r="F257" t="str">
            <v>25/03/1975</v>
          </cell>
          <cell r="G257" t="str">
            <v>Vĩnh Phúc</v>
          </cell>
          <cell r="H257" t="str">
            <v>QTKD</v>
          </cell>
          <cell r="I257">
            <v>2</v>
          </cell>
          <cell r="J257" t="str">
            <v>QH-2018-E</v>
          </cell>
          <cell r="K257" t="str">
            <v>3286/QĐ-ĐHKT ngày 7/12/2018</v>
          </cell>
        </row>
        <row r="258">
          <cell r="A258" t="str">
            <v>Nguyễn Xuân Thắng 02/09/1979</v>
          </cell>
          <cell r="B258">
            <v>252</v>
          </cell>
          <cell r="C258">
            <v>18057765</v>
          </cell>
          <cell r="D258" t="str">
            <v>Nguyễn Xuân Thắng</v>
          </cell>
          <cell r="E258" t="str">
            <v>Nam</v>
          </cell>
          <cell r="F258" t="str">
            <v>02/09/1979</v>
          </cell>
          <cell r="G258" t="str">
            <v>Vĩnh Phúc</v>
          </cell>
          <cell r="H258" t="str">
            <v>QTKD</v>
          </cell>
          <cell r="I258">
            <v>2</v>
          </cell>
          <cell r="J258" t="str">
            <v>QH-2018-E</v>
          </cell>
          <cell r="K258" t="str">
            <v>3286/QĐ-ĐHKT ngày 7/12/2018</v>
          </cell>
        </row>
        <row r="259">
          <cell r="A259" t="str">
            <v>Nguyễn Thanh Thủy 14/10/1977</v>
          </cell>
          <cell r="B259">
            <v>253</v>
          </cell>
          <cell r="C259">
            <v>18057766</v>
          </cell>
          <cell r="D259" t="str">
            <v>Nguyễn Thanh Thủy</v>
          </cell>
          <cell r="E259" t="str">
            <v>Nữ</v>
          </cell>
          <cell r="F259" t="str">
            <v>14/10/1977</v>
          </cell>
          <cell r="G259" t="str">
            <v>Thái Bình</v>
          </cell>
          <cell r="H259" t="str">
            <v>QTKD</v>
          </cell>
          <cell r="I259">
            <v>2</v>
          </cell>
          <cell r="J259" t="str">
            <v>QH-2018-E</v>
          </cell>
          <cell r="K259" t="str">
            <v>3286/QĐ-ĐHKT ngày 7/12/2018</v>
          </cell>
        </row>
        <row r="260">
          <cell r="A260" t="str">
            <v>Nguyễn Đức Xuân 01/04/1983</v>
          </cell>
          <cell r="B260">
            <v>254</v>
          </cell>
          <cell r="C260">
            <v>18057767</v>
          </cell>
          <cell r="D260" t="str">
            <v>Nguyễn Đức Xuân</v>
          </cell>
          <cell r="E260" t="str">
            <v>Nam</v>
          </cell>
          <cell r="F260" t="str">
            <v>01/04/1983</v>
          </cell>
          <cell r="G260" t="str">
            <v>Phú Thọ</v>
          </cell>
          <cell r="H260" t="str">
            <v>QTKD</v>
          </cell>
          <cell r="I260">
            <v>2</v>
          </cell>
          <cell r="J260" t="str">
            <v>QH-2018-E</v>
          </cell>
          <cell r="K260" t="str">
            <v>3286/QĐ-ĐHKT ngày 7/12/2018</v>
          </cell>
        </row>
        <row r="261">
          <cell r="A261" t="str">
            <v>Nguyễn Quỳnh Anh 28/09/1989</v>
          </cell>
          <cell r="B261">
            <v>255</v>
          </cell>
          <cell r="C261">
            <v>18057634</v>
          </cell>
          <cell r="D261" t="str">
            <v>Nguyễn Quỳnh Anh</v>
          </cell>
          <cell r="E261" t="str">
            <v>Nữ</v>
          </cell>
          <cell r="F261" t="str">
            <v>28/09/1989</v>
          </cell>
          <cell r="G261" t="str">
            <v>Vĩnh Phúc</v>
          </cell>
          <cell r="H261" t="str">
            <v>KTQT</v>
          </cell>
          <cell r="I261">
            <v>2</v>
          </cell>
          <cell r="J261" t="str">
            <v>QH-2018-E</v>
          </cell>
          <cell r="K261" t="str">
            <v>3286/QĐ-ĐHKT ngày 7/12/2018</v>
          </cell>
        </row>
        <row r="262">
          <cell r="A262" t="str">
            <v>Đào Thùy Dung 15/01/1987</v>
          </cell>
          <cell r="B262">
            <v>256</v>
          </cell>
          <cell r="C262">
            <v>18057635</v>
          </cell>
          <cell r="D262" t="str">
            <v>Đào Thùy Dung</v>
          </cell>
          <cell r="E262" t="str">
            <v>Nữ</v>
          </cell>
          <cell r="F262" t="str">
            <v>15/01/1987</v>
          </cell>
          <cell r="G262" t="str">
            <v>Lai Châu</v>
          </cell>
          <cell r="H262" t="str">
            <v>KTQT</v>
          </cell>
          <cell r="I262">
            <v>2</v>
          </cell>
          <cell r="J262" t="str">
            <v>QH-2018-E</v>
          </cell>
          <cell r="K262" t="str">
            <v>3286/QĐ-ĐHKT ngày 7/12/2018</v>
          </cell>
        </row>
        <row r="263">
          <cell r="A263" t="str">
            <v>Lê Thị Ngọc Hà 08/03/1990</v>
          </cell>
          <cell r="B263">
            <v>257</v>
          </cell>
          <cell r="C263">
            <v>18057637</v>
          </cell>
          <cell r="D263" t="str">
            <v>Lê Thị Ngọc Hà</v>
          </cell>
          <cell r="E263" t="str">
            <v>Nữ</v>
          </cell>
          <cell r="F263" t="str">
            <v>08/03/1990</v>
          </cell>
          <cell r="G263" t="str">
            <v>Hà Tĩnh</v>
          </cell>
          <cell r="H263" t="str">
            <v>KTQT</v>
          </cell>
          <cell r="I263">
            <v>2</v>
          </cell>
          <cell r="J263" t="str">
            <v>QH-2018-E</v>
          </cell>
          <cell r="K263" t="str">
            <v>3286/QĐ-ĐHKT ngày 7/12/2018</v>
          </cell>
        </row>
        <row r="264">
          <cell r="A264" t="str">
            <v>Nguyễn Thị Hoàng Hà 16/08/1991</v>
          </cell>
          <cell r="B264">
            <v>258</v>
          </cell>
          <cell r="C264">
            <v>18057638</v>
          </cell>
          <cell r="D264" t="str">
            <v>Nguyễn Thị Hoàng Hà</v>
          </cell>
          <cell r="E264" t="str">
            <v>Nữ</v>
          </cell>
          <cell r="F264" t="str">
            <v>16/08/1991</v>
          </cell>
          <cell r="G264" t="str">
            <v>Thái Nguyên</v>
          </cell>
          <cell r="H264" t="str">
            <v>KTQT</v>
          </cell>
          <cell r="I264">
            <v>2</v>
          </cell>
          <cell r="J264" t="str">
            <v>QH-2018-E</v>
          </cell>
          <cell r="K264" t="str">
            <v>3286/QĐ-ĐHKT ngày 7/12/2018</v>
          </cell>
        </row>
        <row r="265">
          <cell r="A265" t="str">
            <v>Trương Đức Hải 01/12/1990</v>
          </cell>
          <cell r="B265">
            <v>259</v>
          </cell>
          <cell r="C265">
            <v>18057640</v>
          </cell>
          <cell r="D265" t="str">
            <v>Trương Đức Hải</v>
          </cell>
          <cell r="E265" t="str">
            <v>Nam</v>
          </cell>
          <cell r="F265" t="str">
            <v>01/12/1990</v>
          </cell>
          <cell r="G265" t="str">
            <v>Hải Dương</v>
          </cell>
          <cell r="H265" t="str">
            <v>KTQT</v>
          </cell>
          <cell r="I265">
            <v>2</v>
          </cell>
          <cell r="J265" t="str">
            <v>QH-2018-E</v>
          </cell>
          <cell r="K265" t="str">
            <v>3286/QĐ-ĐHKT ngày 7/12/2018</v>
          </cell>
        </row>
        <row r="266">
          <cell r="A266" t="str">
            <v>Trần Hồng Hạnh 29/04/1994</v>
          </cell>
          <cell r="B266">
            <v>260</v>
          </cell>
          <cell r="C266">
            <v>18057641</v>
          </cell>
          <cell r="D266" t="str">
            <v>Trần Hồng Hạnh</v>
          </cell>
          <cell r="E266" t="str">
            <v>Nữ</v>
          </cell>
          <cell r="F266" t="str">
            <v>29/04/1994</v>
          </cell>
          <cell r="G266" t="str">
            <v>Thái Nguyên</v>
          </cell>
          <cell r="H266" t="str">
            <v>KTQT</v>
          </cell>
          <cell r="I266">
            <v>2</v>
          </cell>
          <cell r="J266" t="str">
            <v>QH-2018-E</v>
          </cell>
          <cell r="K266" t="str">
            <v>3286/QĐ-ĐHKT ngày 7/12/2018</v>
          </cell>
        </row>
        <row r="267">
          <cell r="A267" t="str">
            <v>Trần Thị Thu Hằng 22/08/1995</v>
          </cell>
          <cell r="B267">
            <v>261</v>
          </cell>
          <cell r="C267">
            <v>18057642</v>
          </cell>
          <cell r="D267" t="str">
            <v>Trần Thị Thu Hằng</v>
          </cell>
          <cell r="E267" t="str">
            <v>Nữ</v>
          </cell>
          <cell r="F267" t="str">
            <v>22/08/1995</v>
          </cell>
          <cell r="G267" t="str">
            <v>Phú Thọ</v>
          </cell>
          <cell r="H267" t="str">
            <v>KTQT</v>
          </cell>
          <cell r="I267">
            <v>2</v>
          </cell>
          <cell r="J267" t="str">
            <v>QH-2018-E</v>
          </cell>
          <cell r="K267" t="str">
            <v>3286/QĐ-ĐHKT ngày 7/12/2018</v>
          </cell>
        </row>
        <row r="268">
          <cell r="A268" t="str">
            <v>Phạm Đắc Hưng 23/08/1995</v>
          </cell>
          <cell r="B268">
            <v>262</v>
          </cell>
          <cell r="C268">
            <v>18057643</v>
          </cell>
          <cell r="D268" t="str">
            <v>Phạm Đắc Hưng</v>
          </cell>
          <cell r="E268" t="str">
            <v>Nam</v>
          </cell>
          <cell r="F268" t="str">
            <v>23/08/1995</v>
          </cell>
          <cell r="G268" t="str">
            <v>Quảng Ninh</v>
          </cell>
          <cell r="H268" t="str">
            <v>KTQT</v>
          </cell>
          <cell r="I268">
            <v>2</v>
          </cell>
          <cell r="J268" t="str">
            <v>QH-2018-E</v>
          </cell>
          <cell r="K268" t="str">
            <v>3286/QĐ-ĐHKT ngày 7/12/2018</v>
          </cell>
        </row>
        <row r="269">
          <cell r="A269" t="str">
            <v>Nguyễn Thị May 27/12/1990</v>
          </cell>
          <cell r="B269">
            <v>263</v>
          </cell>
          <cell r="C269">
            <v>18057644</v>
          </cell>
          <cell r="D269" t="str">
            <v>Nguyễn Thị May</v>
          </cell>
          <cell r="E269" t="str">
            <v>Nữ</v>
          </cell>
          <cell r="F269" t="str">
            <v>27/12/1990</v>
          </cell>
          <cell r="G269" t="str">
            <v>Hà Nội</v>
          </cell>
          <cell r="H269" t="str">
            <v>KTQT</v>
          </cell>
          <cell r="I269">
            <v>2</v>
          </cell>
          <cell r="J269" t="str">
            <v>QH-2018-E</v>
          </cell>
          <cell r="K269" t="str">
            <v>3286/QĐ-ĐHKT ngày 7/12/2018</v>
          </cell>
        </row>
        <row r="270">
          <cell r="A270" t="str">
            <v>Vũ Thị Hồng Mơ 17/02/1994</v>
          </cell>
          <cell r="B270">
            <v>264</v>
          </cell>
          <cell r="C270">
            <v>18057645</v>
          </cell>
          <cell r="D270" t="str">
            <v>Vũ Thị Hồng Mơ</v>
          </cell>
          <cell r="E270" t="str">
            <v>Nữ</v>
          </cell>
          <cell r="F270" t="str">
            <v>17/02/1994</v>
          </cell>
          <cell r="G270" t="str">
            <v>Quảng Ninh</v>
          </cell>
          <cell r="H270" t="str">
            <v>KTQT</v>
          </cell>
          <cell r="I270">
            <v>2</v>
          </cell>
          <cell r="J270" t="str">
            <v>QH-2018-E</v>
          </cell>
          <cell r="K270" t="str">
            <v>3286/QĐ-ĐHKT ngày 7/12/2018</v>
          </cell>
        </row>
        <row r="271">
          <cell r="A271" t="str">
            <v>Vũ Thị Việt Nga 23/01/1976</v>
          </cell>
          <cell r="B271">
            <v>265</v>
          </cell>
          <cell r="C271">
            <v>18057646</v>
          </cell>
          <cell r="D271" t="str">
            <v>Vũ Thị Việt Nga</v>
          </cell>
          <cell r="E271" t="str">
            <v>Nữ</v>
          </cell>
          <cell r="F271" t="str">
            <v>23/01/1976</v>
          </cell>
          <cell r="G271" t="str">
            <v>Hà Nội</v>
          </cell>
          <cell r="H271" t="str">
            <v>KTQT</v>
          </cell>
          <cell r="I271">
            <v>2</v>
          </cell>
          <cell r="J271" t="str">
            <v>QH-2018-E</v>
          </cell>
          <cell r="K271" t="str">
            <v>3286/QĐ-ĐHKT ngày 7/12/2018</v>
          </cell>
        </row>
        <row r="272">
          <cell r="A272" t="str">
            <v>Nguyễn Trang Nhung 24/07/1994</v>
          </cell>
          <cell r="B272">
            <v>266</v>
          </cell>
          <cell r="C272">
            <v>18057647</v>
          </cell>
          <cell r="D272" t="str">
            <v>Nguyễn Trang Nhung</v>
          </cell>
          <cell r="E272" t="str">
            <v>Nữ</v>
          </cell>
          <cell r="F272" t="str">
            <v>24/07/1994</v>
          </cell>
          <cell r="G272" t="str">
            <v>Hưng Yên</v>
          </cell>
          <cell r="H272" t="str">
            <v>KTQT</v>
          </cell>
          <cell r="I272">
            <v>2</v>
          </cell>
          <cell r="J272" t="str">
            <v>QH-2018-E</v>
          </cell>
          <cell r="K272" t="str">
            <v>3286/QĐ-ĐHKT ngày 7/12/2018</v>
          </cell>
        </row>
        <row r="273">
          <cell r="A273" t="str">
            <v>Nguyễn Thu Trang 16/11/1994</v>
          </cell>
          <cell r="B273">
            <v>267</v>
          </cell>
          <cell r="C273">
            <v>18057648</v>
          </cell>
          <cell r="D273" t="str">
            <v>Nguyễn Thu Trang</v>
          </cell>
          <cell r="E273" t="str">
            <v>Nữ</v>
          </cell>
          <cell r="F273" t="str">
            <v>16/11/1994</v>
          </cell>
          <cell r="G273" t="str">
            <v>Hà Nội</v>
          </cell>
          <cell r="H273" t="str">
            <v>KTQT</v>
          </cell>
          <cell r="I273">
            <v>2</v>
          </cell>
          <cell r="J273" t="str">
            <v>QH-2018-E</v>
          </cell>
          <cell r="K273" t="str">
            <v>3286/QĐ-ĐHKT ngày 7/12/2018</v>
          </cell>
        </row>
        <row r="274">
          <cell r="A274" t="str">
            <v>Bùi Mạnh Tường 15/12/1981</v>
          </cell>
          <cell r="B274">
            <v>268</v>
          </cell>
          <cell r="C274">
            <v>18057649</v>
          </cell>
          <cell r="D274" t="str">
            <v>Bùi Mạnh Tường</v>
          </cell>
          <cell r="E274" t="str">
            <v>Nam</v>
          </cell>
          <cell r="F274" t="str">
            <v>15/12/1981</v>
          </cell>
          <cell r="G274" t="str">
            <v>Nghệ An</v>
          </cell>
          <cell r="H274" t="str">
            <v>KTQT</v>
          </cell>
          <cell r="I274">
            <v>2</v>
          </cell>
          <cell r="J274" t="str">
            <v>QH-2018-E</v>
          </cell>
          <cell r="K274" t="str">
            <v>3286/QĐ-ĐHKT ngày 7/12/2018</v>
          </cell>
        </row>
        <row r="275">
          <cell r="A275" t="str">
            <v>Nông Hoa Xuân 20/03/1988</v>
          </cell>
          <cell r="B275">
            <v>269</v>
          </cell>
          <cell r="C275">
            <v>18057650</v>
          </cell>
          <cell r="D275" t="str">
            <v>Nông Hoa Xuân</v>
          </cell>
          <cell r="E275" t="str">
            <v>Nam</v>
          </cell>
          <cell r="F275" t="str">
            <v>20/03/1988</v>
          </cell>
          <cell r="G275" t="str">
            <v>Lạng Sơn</v>
          </cell>
          <cell r="H275" t="str">
            <v>KTQT</v>
          </cell>
          <cell r="I275">
            <v>2</v>
          </cell>
          <cell r="J275" t="str">
            <v>QH-2018-E</v>
          </cell>
          <cell r="K275" t="str">
            <v>3286/QĐ-ĐHKT ngày 7/12/2018</v>
          </cell>
        </row>
        <row r="276">
          <cell r="A276" t="str">
            <v>Nguyễn Thị Yến 22/08/1989</v>
          </cell>
          <cell r="B276">
            <v>270</v>
          </cell>
          <cell r="C276">
            <v>18057651</v>
          </cell>
          <cell r="D276" t="str">
            <v>Nguyễn Thị Yến</v>
          </cell>
          <cell r="E276" t="str">
            <v>Nữ</v>
          </cell>
          <cell r="F276" t="str">
            <v>22/08/1989</v>
          </cell>
          <cell r="G276" t="str">
            <v>Hưng Yên</v>
          </cell>
          <cell r="H276" t="str">
            <v>KTQT</v>
          </cell>
          <cell r="I276">
            <v>2</v>
          </cell>
          <cell r="J276" t="str">
            <v>QH-2018-E</v>
          </cell>
          <cell r="K276" t="str">
            <v>3286/QĐ-ĐHKT ngày 7/12/2018</v>
          </cell>
        </row>
        <row r="277">
          <cell r="A277" t="str">
            <v>Lê Hồng Ngọc 26/10/1992</v>
          </cell>
          <cell r="B277">
            <v>271</v>
          </cell>
          <cell r="C277">
            <v>18057756</v>
          </cell>
          <cell r="D277" t="str">
            <v>Lê Hồng Ngọc</v>
          </cell>
          <cell r="E277" t="str">
            <v>Nữ</v>
          </cell>
          <cell r="F277" t="str">
            <v>26/10/1992</v>
          </cell>
          <cell r="G277" t="str">
            <v>Hà Nội</v>
          </cell>
          <cell r="H277" t="str">
            <v>KTQT</v>
          </cell>
          <cell r="I277">
            <v>2</v>
          </cell>
          <cell r="J277" t="str">
            <v>QH-2018-E</v>
          </cell>
          <cell r="K277" t="str">
            <v>3286/QĐ-ĐHKT ngày 7/12/2018</v>
          </cell>
        </row>
        <row r="278">
          <cell r="A278" t="str">
            <v>Đinh Thị Phương Thảo 22/11/2991</v>
          </cell>
          <cell r="B278">
            <v>272</v>
          </cell>
          <cell r="C278">
            <v>18057757</v>
          </cell>
          <cell r="D278" t="str">
            <v>Đinh Thị Phương Thảo</v>
          </cell>
          <cell r="E278" t="str">
            <v>Nữ</v>
          </cell>
          <cell r="F278" t="str">
            <v>22/11/2991</v>
          </cell>
          <cell r="G278" t="str">
            <v>Hải Phòng</v>
          </cell>
          <cell r="H278" t="str">
            <v>KTQT</v>
          </cell>
          <cell r="I278">
            <v>2</v>
          </cell>
          <cell r="J278" t="str">
            <v>QH-2018-E</v>
          </cell>
          <cell r="K278" t="str">
            <v>3286/QĐ-ĐHKT ngày 7/12/2018</v>
          </cell>
        </row>
        <row r="279">
          <cell r="A279" t="str">
            <v>Phạm Thị Ngọc Ánh 21/10/1995</v>
          </cell>
          <cell r="B279">
            <v>273</v>
          </cell>
          <cell r="C279">
            <v>18057652</v>
          </cell>
          <cell r="D279" t="str">
            <v>Phạm Thị Ngọc Ánh</v>
          </cell>
          <cell r="E279" t="str">
            <v>Nữ</v>
          </cell>
          <cell r="F279" t="str">
            <v>21/10/1995</v>
          </cell>
          <cell r="G279" t="str">
            <v>Thái Bình</v>
          </cell>
          <cell r="H279" t="str">
            <v>Kế toán</v>
          </cell>
          <cell r="I279">
            <v>2</v>
          </cell>
          <cell r="J279" t="str">
            <v>QH-2018-E</v>
          </cell>
          <cell r="K279" t="str">
            <v>3286/QĐ-ĐHKT ngày 7/12/2018</v>
          </cell>
        </row>
        <row r="280">
          <cell r="A280" t="str">
            <v>Nguyễn Bá Chinh 17/08/1984</v>
          </cell>
          <cell r="B280">
            <v>274</v>
          </cell>
          <cell r="C280">
            <v>18057653</v>
          </cell>
          <cell r="D280" t="str">
            <v>Nguyễn Bá Chinh</v>
          </cell>
          <cell r="E280" t="str">
            <v>Nam</v>
          </cell>
          <cell r="F280" t="str">
            <v>17/08/1984</v>
          </cell>
          <cell r="G280" t="str">
            <v>Hà Nội</v>
          </cell>
          <cell r="H280" t="str">
            <v>Kế toán</v>
          </cell>
          <cell r="I280">
            <v>2</v>
          </cell>
          <cell r="J280" t="str">
            <v>QH-2018-E</v>
          </cell>
          <cell r="K280" t="str">
            <v>3286/QĐ-ĐHKT ngày 7/12/2018</v>
          </cell>
        </row>
        <row r="281">
          <cell r="A281" t="str">
            <v>Đinh Thị Dung 06/11/1986</v>
          </cell>
          <cell r="B281">
            <v>275</v>
          </cell>
          <cell r="C281">
            <v>18057654</v>
          </cell>
          <cell r="D281" t="str">
            <v>Đinh Thị Dung</v>
          </cell>
          <cell r="E281" t="str">
            <v>Nữ</v>
          </cell>
          <cell r="F281" t="str">
            <v>06/11/1986</v>
          </cell>
          <cell r="G281" t="str">
            <v>Hưng Yên</v>
          </cell>
          <cell r="H281" t="str">
            <v>Kế toán</v>
          </cell>
          <cell r="I281">
            <v>2</v>
          </cell>
          <cell r="J281" t="str">
            <v>QH-2018-E</v>
          </cell>
          <cell r="K281" t="str">
            <v>3286/QĐ-ĐHKT ngày 7/12/2018</v>
          </cell>
        </row>
        <row r="282">
          <cell r="A282" t="str">
            <v>Nguyễn Thị Thùy Dung 28/12/1982</v>
          </cell>
          <cell r="B282">
            <v>276</v>
          </cell>
          <cell r="C282">
            <v>18057655</v>
          </cell>
          <cell r="D282" t="str">
            <v>Nguyễn Thị Thùy Dung</v>
          </cell>
          <cell r="E282" t="str">
            <v>Nữ</v>
          </cell>
          <cell r="F282" t="str">
            <v>28/12/1982</v>
          </cell>
          <cell r="G282" t="str">
            <v>Hà Nội</v>
          </cell>
          <cell r="H282" t="str">
            <v>Kế toán</v>
          </cell>
          <cell r="I282">
            <v>2</v>
          </cell>
          <cell r="J282" t="str">
            <v>QH-2018-E</v>
          </cell>
          <cell r="K282" t="str">
            <v>3286/QĐ-ĐHKT ngày 7/12/2018</v>
          </cell>
        </row>
        <row r="283">
          <cell r="A283" t="str">
            <v>Văn Thị Cẩm Giang 04/04/1990</v>
          </cell>
          <cell r="B283">
            <v>277</v>
          </cell>
          <cell r="C283">
            <v>18057658</v>
          </cell>
          <cell r="D283" t="str">
            <v>Văn Thị Cẩm Giang</v>
          </cell>
          <cell r="E283" t="str">
            <v>Nữ</v>
          </cell>
          <cell r="F283" t="str">
            <v>04/04/1990</v>
          </cell>
          <cell r="G283" t="str">
            <v>Hà Tĩnh</v>
          </cell>
          <cell r="H283" t="str">
            <v>Kế toán</v>
          </cell>
          <cell r="I283">
            <v>2</v>
          </cell>
          <cell r="J283" t="str">
            <v>QH-2018-E</v>
          </cell>
          <cell r="K283" t="str">
            <v>3286/QĐ-ĐHKT ngày 7/12/2018</v>
          </cell>
        </row>
        <row r="284">
          <cell r="A284" t="str">
            <v>Lê Tuấn Hiền 01/07/1994</v>
          </cell>
          <cell r="B284">
            <v>278</v>
          </cell>
          <cell r="C284">
            <v>18057661</v>
          </cell>
          <cell r="D284" t="str">
            <v>Lê Tuấn Hiền</v>
          </cell>
          <cell r="E284" t="str">
            <v>Nam</v>
          </cell>
          <cell r="F284" t="str">
            <v>01/07/1994</v>
          </cell>
          <cell r="G284" t="str">
            <v>Thanh Hóa</v>
          </cell>
          <cell r="H284" t="str">
            <v>Kế toán</v>
          </cell>
          <cell r="I284">
            <v>2</v>
          </cell>
          <cell r="J284" t="str">
            <v>QH-2018-E</v>
          </cell>
          <cell r="K284" t="str">
            <v>3286/QĐ-ĐHKT ngày 7/12/2018</v>
          </cell>
        </row>
        <row r="285">
          <cell r="A285" t="str">
            <v>Vũ Hồng Hoa 20/11/1993</v>
          </cell>
          <cell r="B285">
            <v>279</v>
          </cell>
          <cell r="C285">
            <v>18057662</v>
          </cell>
          <cell r="D285" t="str">
            <v>Vũ Hồng Hoa</v>
          </cell>
          <cell r="E285" t="str">
            <v>Nữ</v>
          </cell>
          <cell r="F285" t="str">
            <v>20/11/1993</v>
          </cell>
          <cell r="G285" t="str">
            <v>Lào Cai</v>
          </cell>
          <cell r="H285" t="str">
            <v>Kế toán</v>
          </cell>
          <cell r="I285">
            <v>2</v>
          </cell>
          <cell r="J285" t="str">
            <v>QH-2018-E</v>
          </cell>
          <cell r="K285" t="str">
            <v>3286/QĐ-ĐHKT ngày 7/12/2018</v>
          </cell>
        </row>
        <row r="286">
          <cell r="A286" t="str">
            <v>Nguyễn Thế Lâm 02/11/1995</v>
          </cell>
          <cell r="B286">
            <v>280</v>
          </cell>
          <cell r="C286">
            <v>18057665</v>
          </cell>
          <cell r="D286" t="str">
            <v>Nguyễn Thế Lâm</v>
          </cell>
          <cell r="E286" t="str">
            <v>Nam</v>
          </cell>
          <cell r="F286" t="str">
            <v>02/11/1995</v>
          </cell>
          <cell r="G286" t="str">
            <v>Thái Bình</v>
          </cell>
          <cell r="H286" t="str">
            <v>Kế toán</v>
          </cell>
          <cell r="I286">
            <v>2</v>
          </cell>
          <cell r="J286" t="str">
            <v>QH-2018-E</v>
          </cell>
          <cell r="K286" t="str">
            <v>3286/QĐ-ĐHKT ngày 7/12/2018</v>
          </cell>
        </row>
        <row r="287">
          <cell r="A287" t="str">
            <v>Ngô Thị Tuyết Mai 09/07/1986</v>
          </cell>
          <cell r="B287">
            <v>281</v>
          </cell>
          <cell r="C287">
            <v>18057666</v>
          </cell>
          <cell r="D287" t="str">
            <v>Ngô Thị Tuyết Mai</v>
          </cell>
          <cell r="E287" t="str">
            <v>Nữ</v>
          </cell>
          <cell r="F287" t="str">
            <v>09/07/1986</v>
          </cell>
          <cell r="G287" t="str">
            <v>Phú Thọ</v>
          </cell>
          <cell r="H287" t="str">
            <v>Kế toán</v>
          </cell>
          <cell r="I287">
            <v>2</v>
          </cell>
          <cell r="J287" t="str">
            <v>QH-2018-E</v>
          </cell>
          <cell r="K287" t="str">
            <v>3286/QĐ-ĐHKT ngày 7/12/2018</v>
          </cell>
        </row>
        <row r="288">
          <cell r="A288" t="str">
            <v>Trần Xuân Minh 13/05/1988</v>
          </cell>
          <cell r="B288">
            <v>282</v>
          </cell>
          <cell r="C288">
            <v>18057667</v>
          </cell>
          <cell r="D288" t="str">
            <v>Trần Xuân Minh</v>
          </cell>
          <cell r="E288" t="str">
            <v>Nam</v>
          </cell>
          <cell r="F288" t="str">
            <v>13/05/1988</v>
          </cell>
          <cell r="G288" t="str">
            <v>Hải Dương</v>
          </cell>
          <cell r="H288" t="str">
            <v>Kế toán</v>
          </cell>
          <cell r="I288">
            <v>2</v>
          </cell>
          <cell r="J288" t="str">
            <v>QH-2018-E</v>
          </cell>
          <cell r="K288" t="str">
            <v>3286/QĐ-ĐHKT ngày 7/12/2018</v>
          </cell>
        </row>
        <row r="289">
          <cell r="A289" t="str">
            <v>Trần Hải Nam 22/12/1994</v>
          </cell>
          <cell r="B289">
            <v>283</v>
          </cell>
          <cell r="C289">
            <v>18057668</v>
          </cell>
          <cell r="D289" t="str">
            <v>Trần Hải Nam</v>
          </cell>
          <cell r="E289" t="str">
            <v>Nam</v>
          </cell>
          <cell r="F289" t="str">
            <v>22/12/1994</v>
          </cell>
          <cell r="G289" t="str">
            <v>Nam Định</v>
          </cell>
          <cell r="H289" t="str">
            <v>Kế toán</v>
          </cell>
          <cell r="I289">
            <v>2</v>
          </cell>
          <cell r="J289" t="str">
            <v>QH-2018-E</v>
          </cell>
          <cell r="K289" t="str">
            <v>3286/QĐ-ĐHKT ngày 7/12/2018</v>
          </cell>
        </row>
        <row r="290">
          <cell r="A290" t="str">
            <v>Nguyễn Thị Hồng Nhung 01/09/1980</v>
          </cell>
          <cell r="B290">
            <v>284</v>
          </cell>
          <cell r="C290">
            <v>18057669</v>
          </cell>
          <cell r="D290" t="str">
            <v>Nguyễn Thị Hồng Nhung</v>
          </cell>
          <cell r="E290" t="str">
            <v>Nữ</v>
          </cell>
          <cell r="F290" t="str">
            <v>01/09/1980</v>
          </cell>
          <cell r="G290" t="str">
            <v>Yên Bái</v>
          </cell>
          <cell r="H290" t="str">
            <v>Kế toán</v>
          </cell>
          <cell r="I290">
            <v>2</v>
          </cell>
          <cell r="J290" t="str">
            <v>QH-2018-E</v>
          </cell>
          <cell r="K290" t="str">
            <v>3286/QĐ-ĐHKT ngày 7/12/2018</v>
          </cell>
        </row>
        <row r="291">
          <cell r="A291" t="str">
            <v>Lê Thị Oanh 08/06/1989</v>
          </cell>
          <cell r="B291">
            <v>285</v>
          </cell>
          <cell r="C291">
            <v>18057670</v>
          </cell>
          <cell r="D291" t="str">
            <v>Lê Thị Oanh</v>
          </cell>
          <cell r="E291" t="str">
            <v>Nữ</v>
          </cell>
          <cell r="F291" t="str">
            <v>08/06/1989</v>
          </cell>
          <cell r="G291" t="str">
            <v>Hà Nội</v>
          </cell>
          <cell r="H291" t="str">
            <v>Kế toán</v>
          </cell>
          <cell r="I291">
            <v>2</v>
          </cell>
          <cell r="J291" t="str">
            <v>QH-2018-E</v>
          </cell>
          <cell r="K291" t="str">
            <v>3286/QĐ-ĐHKT ngày 7/12/2018</v>
          </cell>
        </row>
        <row r="292">
          <cell r="A292" t="str">
            <v>Phạm Hải Oanh 19/11/1994</v>
          </cell>
          <cell r="B292">
            <v>286</v>
          </cell>
          <cell r="C292">
            <v>18057671</v>
          </cell>
          <cell r="D292" t="str">
            <v>Phạm Hải Oanh</v>
          </cell>
          <cell r="E292" t="str">
            <v>Nữ</v>
          </cell>
          <cell r="F292" t="str">
            <v>19/11/1994</v>
          </cell>
          <cell r="G292" t="str">
            <v>Hà Nội</v>
          </cell>
          <cell r="H292" t="str">
            <v>Kế toán</v>
          </cell>
          <cell r="I292">
            <v>2</v>
          </cell>
          <cell r="J292" t="str">
            <v>QH-2018-E</v>
          </cell>
          <cell r="K292" t="str">
            <v>3286/QĐ-ĐHKT ngày 7/12/2018</v>
          </cell>
        </row>
        <row r="293">
          <cell r="A293" t="str">
            <v>Phạm Thị Lan Phương 20/03/1980</v>
          </cell>
          <cell r="B293">
            <v>287</v>
          </cell>
          <cell r="C293">
            <v>18057672</v>
          </cell>
          <cell r="D293" t="str">
            <v>Phạm Thị Lan Phương</v>
          </cell>
          <cell r="E293" t="str">
            <v>Nữ</v>
          </cell>
          <cell r="F293" t="str">
            <v>20/03/1980</v>
          </cell>
          <cell r="G293" t="str">
            <v>Hưng Yên</v>
          </cell>
          <cell r="H293" t="str">
            <v>Kế toán</v>
          </cell>
          <cell r="I293">
            <v>2</v>
          </cell>
          <cell r="J293" t="str">
            <v>QH-2018-E</v>
          </cell>
          <cell r="K293" t="str">
            <v>3286/QĐ-ĐHKT ngày 7/12/2018</v>
          </cell>
        </row>
        <row r="294">
          <cell r="A294" t="str">
            <v>Nguyễn Thị Thư 02/09/1995</v>
          </cell>
          <cell r="B294">
            <v>288</v>
          </cell>
          <cell r="C294">
            <v>18057674</v>
          </cell>
          <cell r="D294" t="str">
            <v>Nguyễn Thị Thư</v>
          </cell>
          <cell r="E294" t="str">
            <v>Nữ</v>
          </cell>
          <cell r="F294" t="str">
            <v>02/09/1995</v>
          </cell>
          <cell r="G294" t="str">
            <v>Hà Nội</v>
          </cell>
          <cell r="H294" t="str">
            <v>Kế toán</v>
          </cell>
          <cell r="I294">
            <v>2</v>
          </cell>
          <cell r="J294" t="str">
            <v>QH-2018-E</v>
          </cell>
          <cell r="K294" t="str">
            <v>3286/QĐ-ĐHKT ngày 7/12/2018</v>
          </cell>
        </row>
        <row r="295">
          <cell r="A295" t="str">
            <v>Lê Thị Thu Trang 22/11/1991</v>
          </cell>
          <cell r="B295">
            <v>289</v>
          </cell>
          <cell r="C295">
            <v>18057676</v>
          </cell>
          <cell r="D295" t="str">
            <v>Lê Thị Thu Trang</v>
          </cell>
          <cell r="E295" t="str">
            <v>Nữ</v>
          </cell>
          <cell r="F295" t="str">
            <v>22/11/1991</v>
          </cell>
          <cell r="G295" t="str">
            <v>Hưng Yên</v>
          </cell>
          <cell r="H295" t="str">
            <v>Kế toán</v>
          </cell>
          <cell r="I295">
            <v>2</v>
          </cell>
          <cell r="J295" t="str">
            <v>QH-2018-E</v>
          </cell>
          <cell r="K295" t="str">
            <v>3286/QĐ-ĐHKT ngày 7/12/2018</v>
          </cell>
        </row>
        <row r="296">
          <cell r="A296" t="str">
            <v>Trần Thị Kim Trang 18/04/1983</v>
          </cell>
          <cell r="B296">
            <v>290</v>
          </cell>
          <cell r="C296">
            <v>18057677</v>
          </cell>
          <cell r="D296" t="str">
            <v>Trần Thị Kim Trang</v>
          </cell>
          <cell r="E296" t="str">
            <v>Nữ</v>
          </cell>
          <cell r="F296" t="str">
            <v>18/04/1983</v>
          </cell>
          <cell r="G296" t="str">
            <v>Hà Giang</v>
          </cell>
          <cell r="H296" t="str">
            <v>Kế toán</v>
          </cell>
          <cell r="I296">
            <v>2</v>
          </cell>
          <cell r="J296" t="str">
            <v>QH-2018-E</v>
          </cell>
          <cell r="K296" t="str">
            <v>3286/QĐ-ĐHKT ngày 7/12/2018</v>
          </cell>
        </row>
        <row r="297">
          <cell r="A297" t="str">
            <v>Nguyễn Thị Ngọc Trinh 04/12/1985</v>
          </cell>
          <cell r="B297">
            <v>291</v>
          </cell>
          <cell r="C297">
            <v>18057678</v>
          </cell>
          <cell r="D297" t="str">
            <v>Nguyễn Thị Ngọc Trinh</v>
          </cell>
          <cell r="E297" t="str">
            <v>Nữ</v>
          </cell>
          <cell r="F297" t="str">
            <v>04/12/1985</v>
          </cell>
          <cell r="G297" t="str">
            <v>Tiền Giang</v>
          </cell>
          <cell r="H297" t="str">
            <v>Kế toán</v>
          </cell>
          <cell r="I297">
            <v>2</v>
          </cell>
          <cell r="J297" t="str">
            <v>QH-2018-E</v>
          </cell>
          <cell r="K297" t="str">
            <v>3286/QĐ-ĐHKT ngày 7/12/2018</v>
          </cell>
        </row>
        <row r="298">
          <cell r="A298" t="str">
            <v>Nguyễn Thị Ánh Tuyết 18/01/1990</v>
          </cell>
          <cell r="B298">
            <v>292</v>
          </cell>
          <cell r="C298">
            <v>18057679</v>
          </cell>
          <cell r="D298" t="str">
            <v>Nguyễn Thị Ánh Tuyết</v>
          </cell>
          <cell r="E298" t="str">
            <v>Nữ</v>
          </cell>
          <cell r="F298" t="str">
            <v>18/01/1990</v>
          </cell>
          <cell r="G298" t="str">
            <v>Bắc Ninh</v>
          </cell>
          <cell r="H298" t="str">
            <v>Kế toán</v>
          </cell>
          <cell r="I298">
            <v>2</v>
          </cell>
          <cell r="J298" t="str">
            <v>QH-2018-E</v>
          </cell>
          <cell r="K298" t="str">
            <v>3286/QĐ-ĐHKT ngày 7/12/2018</v>
          </cell>
        </row>
        <row r="299">
          <cell r="A299" t="str">
            <v>Đào Thị Hải Yến 24/06/1981</v>
          </cell>
          <cell r="B299">
            <v>293</v>
          </cell>
          <cell r="C299">
            <v>18057680</v>
          </cell>
          <cell r="D299" t="str">
            <v>Đào Thị Hải Yến</v>
          </cell>
          <cell r="E299" t="str">
            <v>Nữ</v>
          </cell>
          <cell r="F299" t="str">
            <v>24/06/1981</v>
          </cell>
          <cell r="G299" t="str">
            <v>Vĩnh Phúc</v>
          </cell>
          <cell r="H299" t="str">
            <v>Kế toán</v>
          </cell>
          <cell r="I299">
            <v>2</v>
          </cell>
          <cell r="J299" t="str">
            <v>QH-2018-E</v>
          </cell>
          <cell r="K299" t="str">
            <v>3286/QĐ-ĐHKT ngày 7/12/2018</v>
          </cell>
        </row>
        <row r="300">
          <cell r="A300" t="str">
            <v>Nguyễn Hồng Nhật 17/06/1984</v>
          </cell>
          <cell r="B300">
            <v>294</v>
          </cell>
          <cell r="C300">
            <v>18057685</v>
          </cell>
          <cell r="D300" t="str">
            <v>Nguyễn Hồng Nhật</v>
          </cell>
          <cell r="E300" t="str">
            <v>Nam</v>
          </cell>
          <cell r="F300" t="str">
            <v>17/06/1984</v>
          </cell>
          <cell r="G300" t="str">
            <v>Hà Tĩnh</v>
          </cell>
          <cell r="H300" t="str">
            <v>CSC&amp;PT</v>
          </cell>
          <cell r="I300">
            <v>2</v>
          </cell>
          <cell r="J300" t="str">
            <v>QH-2018-E</v>
          </cell>
          <cell r="K300" t="str">
            <v>3286/QĐ-ĐHKT ngày 7/12/2018</v>
          </cell>
        </row>
        <row r="301">
          <cell r="A301" t="str">
            <v>Đỗ Thị Thiết 03/12/1991</v>
          </cell>
          <cell r="B301">
            <v>295</v>
          </cell>
          <cell r="C301">
            <v>18057686</v>
          </cell>
          <cell r="D301" t="str">
            <v>Đỗ Thị Thiết</v>
          </cell>
          <cell r="E301" t="str">
            <v>Nữ</v>
          </cell>
          <cell r="F301" t="str">
            <v>03/12/1991</v>
          </cell>
          <cell r="G301" t="str">
            <v>Thái Bình</v>
          </cell>
          <cell r="H301" t="str">
            <v>CSC&amp;PT</v>
          </cell>
          <cell r="I301">
            <v>2</v>
          </cell>
          <cell r="J301" t="str">
            <v>QH-2018-E</v>
          </cell>
          <cell r="K301" t="str">
            <v>3286/QĐ-ĐHKT ngày 7/12/2018</v>
          </cell>
        </row>
        <row r="302">
          <cell r="A302" t="str">
            <v>Ngô Huy Toàn 02/02/1969</v>
          </cell>
          <cell r="B302">
            <v>296</v>
          </cell>
          <cell r="C302">
            <v>18057687</v>
          </cell>
          <cell r="D302" t="str">
            <v>Ngô Huy Toàn</v>
          </cell>
          <cell r="E302" t="str">
            <v>Nam</v>
          </cell>
          <cell r="F302" t="str">
            <v>02/02/1969</v>
          </cell>
          <cell r="G302" t="str">
            <v>Hà Giang</v>
          </cell>
          <cell r="H302" t="str">
            <v>CSC&amp;PT</v>
          </cell>
          <cell r="I302">
            <v>2</v>
          </cell>
          <cell r="J302" t="str">
            <v>QH-2018-E</v>
          </cell>
          <cell r="K302" t="str">
            <v>3286/QĐ-ĐHKT ngày 7/12/2018</v>
          </cell>
        </row>
        <row r="303">
          <cell r="A303" t="str">
            <v>Ngô Thanh Tuyền 01/08/1982</v>
          </cell>
          <cell r="B303">
            <v>297</v>
          </cell>
          <cell r="C303">
            <v>18057690</v>
          </cell>
          <cell r="D303" t="str">
            <v>Ngô Thanh Tuyền</v>
          </cell>
          <cell r="E303" t="str">
            <v>Nam</v>
          </cell>
          <cell r="F303" t="str">
            <v>01/08/1982</v>
          </cell>
          <cell r="G303" t="str">
            <v>Thái Bình</v>
          </cell>
          <cell r="H303" t="str">
            <v>CSC&amp;PT</v>
          </cell>
          <cell r="I303">
            <v>2</v>
          </cell>
          <cell r="J303" t="str">
            <v>QH-2018-E</v>
          </cell>
          <cell r="K303" t="str">
            <v>3286/QĐ-ĐHKT ngày 7/12/2018</v>
          </cell>
        </row>
        <row r="304">
          <cell r="A304" t="str">
            <v>Hà Quỳnh Anh 28/09/1995</v>
          </cell>
          <cell r="B304">
            <v>298</v>
          </cell>
          <cell r="C304">
            <v>18057691</v>
          </cell>
          <cell r="D304" t="str">
            <v>Hà Quỳnh Anh</v>
          </cell>
          <cell r="E304" t="str">
            <v>Nữ</v>
          </cell>
          <cell r="F304" t="str">
            <v>28/09/1995</v>
          </cell>
          <cell r="G304" t="str">
            <v>Hà Nội</v>
          </cell>
          <cell r="H304" t="str">
            <v>TCNH</v>
          </cell>
          <cell r="I304">
            <v>2</v>
          </cell>
          <cell r="J304" t="str">
            <v>QH-2018-E</v>
          </cell>
          <cell r="K304" t="str">
            <v>3286/QĐ-ĐHKT ngày 7/12/2018</v>
          </cell>
        </row>
        <row r="305">
          <cell r="A305" t="str">
            <v>Trương Sơn Anh 19/12/1996</v>
          </cell>
          <cell r="B305">
            <v>299</v>
          </cell>
          <cell r="C305">
            <v>18057693</v>
          </cell>
          <cell r="D305" t="str">
            <v>Trương Sơn Anh</v>
          </cell>
          <cell r="E305" t="str">
            <v>Nam</v>
          </cell>
          <cell r="F305" t="str">
            <v>19/12/1996</v>
          </cell>
          <cell r="G305" t="str">
            <v>Thanh Hóa</v>
          </cell>
          <cell r="H305" t="str">
            <v>TCNH</v>
          </cell>
          <cell r="I305">
            <v>2</v>
          </cell>
          <cell r="J305" t="str">
            <v>QH-2018-E</v>
          </cell>
          <cell r="K305" t="str">
            <v>3286/QĐ-ĐHKT ngày 7/12/2018</v>
          </cell>
        </row>
        <row r="306">
          <cell r="A306" t="str">
            <v>Vũ Đức Anh 08/11/1993</v>
          </cell>
          <cell r="B306">
            <v>300</v>
          </cell>
          <cell r="C306">
            <v>18057694</v>
          </cell>
          <cell r="D306" t="str">
            <v>Vũ Đức Anh</v>
          </cell>
          <cell r="E306" t="str">
            <v>Nam</v>
          </cell>
          <cell r="F306" t="str">
            <v>08/11/1993</v>
          </cell>
          <cell r="G306" t="str">
            <v>Hải Dương</v>
          </cell>
          <cell r="H306" t="str">
            <v>TCNH</v>
          </cell>
          <cell r="I306">
            <v>2</v>
          </cell>
          <cell r="J306" t="str">
            <v>QH-2018-E</v>
          </cell>
          <cell r="K306" t="str">
            <v>3286/QĐ-ĐHKT ngày 7/12/2018</v>
          </cell>
        </row>
        <row r="307">
          <cell r="A307" t="str">
            <v>Đàm Xuân Cường 25/03/1996</v>
          </cell>
          <cell r="B307">
            <v>301</v>
          </cell>
          <cell r="C307">
            <v>18057697</v>
          </cell>
          <cell r="D307" t="str">
            <v>Đàm Xuân Cường</v>
          </cell>
          <cell r="E307" t="str">
            <v>Nam</v>
          </cell>
          <cell r="F307" t="str">
            <v>25/03/1996</v>
          </cell>
          <cell r="G307" t="str">
            <v>Hà Nội</v>
          </cell>
          <cell r="H307" t="str">
            <v>TCNH</v>
          </cell>
          <cell r="I307">
            <v>2</v>
          </cell>
          <cell r="J307" t="str">
            <v>QH-2018-E</v>
          </cell>
          <cell r="K307" t="str">
            <v>3286/QĐ-ĐHKT ngày 7/12/2018</v>
          </cell>
        </row>
        <row r="308">
          <cell r="A308" t="str">
            <v>Trần Mạnh Cường 21/05/1991</v>
          </cell>
          <cell r="B308">
            <v>302</v>
          </cell>
          <cell r="C308">
            <v>18057698</v>
          </cell>
          <cell r="D308" t="str">
            <v>Trần Mạnh Cường</v>
          </cell>
          <cell r="E308" t="str">
            <v>Nam</v>
          </cell>
          <cell r="F308" t="str">
            <v>21/05/1991</v>
          </cell>
          <cell r="G308" t="str">
            <v>Hà Nội</v>
          </cell>
          <cell r="H308" t="str">
            <v>TCNH</v>
          </cell>
          <cell r="I308">
            <v>2</v>
          </cell>
          <cell r="J308" t="str">
            <v>QH-2018-E</v>
          </cell>
          <cell r="K308" t="str">
            <v>3286/QĐ-ĐHKT ngày 7/12/2018</v>
          </cell>
        </row>
        <row r="309">
          <cell r="A309" t="str">
            <v>Nguyễn Kim Dung 02/02/1990</v>
          </cell>
          <cell r="B309">
            <v>303</v>
          </cell>
          <cell r="C309">
            <v>18057699</v>
          </cell>
          <cell r="D309" t="str">
            <v>Nguyễn Kim Dung</v>
          </cell>
          <cell r="E309" t="str">
            <v>Nữ</v>
          </cell>
          <cell r="F309" t="str">
            <v>02/02/1990</v>
          </cell>
          <cell r="G309" t="str">
            <v>Hải Dương</v>
          </cell>
          <cell r="H309" t="str">
            <v>TCNH</v>
          </cell>
          <cell r="I309">
            <v>2</v>
          </cell>
          <cell r="J309" t="str">
            <v>QH-2018-E</v>
          </cell>
          <cell r="K309" t="str">
            <v>3286/QĐ-ĐHKT ngày 7/12/2018</v>
          </cell>
        </row>
        <row r="310">
          <cell r="A310" t="str">
            <v>Nguyễn Thị Thanh Dung 14/12/1989</v>
          </cell>
          <cell r="B310">
            <v>304</v>
          </cell>
          <cell r="C310">
            <v>18057700</v>
          </cell>
          <cell r="D310" t="str">
            <v>Nguyễn Thị Thanh Dung</v>
          </cell>
          <cell r="E310" t="str">
            <v>Nữ</v>
          </cell>
          <cell r="F310" t="str">
            <v>14/12/1989</v>
          </cell>
          <cell r="G310" t="str">
            <v>Hưng Yên</v>
          </cell>
          <cell r="H310" t="str">
            <v>TCNH</v>
          </cell>
          <cell r="I310">
            <v>2</v>
          </cell>
          <cell r="J310" t="str">
            <v>QH-2018-E</v>
          </cell>
          <cell r="K310" t="str">
            <v>3286/QĐ-ĐHKT ngày 7/12/2018</v>
          </cell>
        </row>
        <row r="311">
          <cell r="A311" t="str">
            <v>Nguyễn Khánh Duy 15/02/1994</v>
          </cell>
          <cell r="B311">
            <v>305</v>
          </cell>
          <cell r="C311">
            <v>18057701</v>
          </cell>
          <cell r="D311" t="str">
            <v>Nguyễn Khánh Duy</v>
          </cell>
          <cell r="E311" t="str">
            <v>Nam</v>
          </cell>
          <cell r="F311" t="str">
            <v>15/02/1994</v>
          </cell>
          <cell r="G311" t="str">
            <v>Phú Thọ</v>
          </cell>
          <cell r="H311" t="str">
            <v>TCNH</v>
          </cell>
          <cell r="I311">
            <v>2</v>
          </cell>
          <cell r="J311" t="str">
            <v>QH-2018-E</v>
          </cell>
          <cell r="K311" t="str">
            <v>3286/QĐ-ĐHKT ngày 7/12/2018</v>
          </cell>
        </row>
        <row r="312">
          <cell r="A312" t="str">
            <v>Bùi Xuân Dũng 04/09/1993</v>
          </cell>
          <cell r="B312">
            <v>306</v>
          </cell>
          <cell r="C312">
            <v>18057702</v>
          </cell>
          <cell r="D312" t="str">
            <v>Bùi Xuân Dũng</v>
          </cell>
          <cell r="E312" t="str">
            <v>Nam</v>
          </cell>
          <cell r="F312" t="str">
            <v>04/09/1993</v>
          </cell>
          <cell r="G312" t="str">
            <v>Hà Nội</v>
          </cell>
          <cell r="H312" t="str">
            <v>TCNH</v>
          </cell>
          <cell r="I312">
            <v>2</v>
          </cell>
          <cell r="J312" t="str">
            <v>QH-2018-E</v>
          </cell>
          <cell r="K312" t="str">
            <v>3286/QĐ-ĐHKT ngày 7/12/2018</v>
          </cell>
        </row>
        <row r="313">
          <cell r="A313" t="str">
            <v>Lê Đức Đại 18/01/1977</v>
          </cell>
          <cell r="B313">
            <v>307</v>
          </cell>
          <cell r="C313">
            <v>18057703</v>
          </cell>
          <cell r="D313" t="str">
            <v>Lê Đức Đại</v>
          </cell>
          <cell r="E313" t="str">
            <v>Nam</v>
          </cell>
          <cell r="F313" t="str">
            <v>18/01/1977</v>
          </cell>
          <cell r="G313" t="str">
            <v>Hà Nội</v>
          </cell>
          <cell r="H313" t="str">
            <v>TCNH</v>
          </cell>
          <cell r="I313">
            <v>2</v>
          </cell>
          <cell r="J313" t="str">
            <v>QH-2018-E</v>
          </cell>
          <cell r="K313" t="str">
            <v>3286/QĐ-ĐHKT ngày 7/12/2018</v>
          </cell>
        </row>
        <row r="314">
          <cell r="A314" t="str">
            <v>Hồ Thị Thanh Hà 15/03/1994</v>
          </cell>
          <cell r="B314">
            <v>308</v>
          </cell>
          <cell r="C314">
            <v>18057704</v>
          </cell>
          <cell r="D314" t="str">
            <v>Hồ Thị Thanh Hà</v>
          </cell>
          <cell r="E314" t="str">
            <v>Nữ</v>
          </cell>
          <cell r="F314" t="str">
            <v>15/03/1994</v>
          </cell>
          <cell r="G314" t="str">
            <v>Quảng Bình</v>
          </cell>
          <cell r="H314" t="str">
            <v>TCNH</v>
          </cell>
          <cell r="I314">
            <v>2</v>
          </cell>
          <cell r="J314" t="str">
            <v>QH-2018-E</v>
          </cell>
          <cell r="K314" t="str">
            <v>3286/QĐ-ĐHKT ngày 7/12/2018</v>
          </cell>
        </row>
        <row r="315">
          <cell r="A315" t="str">
            <v>Thân Thị Việt Hà 01/01/1993</v>
          </cell>
          <cell r="B315">
            <v>309</v>
          </cell>
          <cell r="C315">
            <v>18057706</v>
          </cell>
          <cell r="D315" t="str">
            <v>Thân Thị Việt Hà</v>
          </cell>
          <cell r="E315" t="str">
            <v>Nữ</v>
          </cell>
          <cell r="F315" t="str">
            <v>01/01/1993</v>
          </cell>
          <cell r="G315" t="str">
            <v>Hà Tĩnh</v>
          </cell>
          <cell r="H315" t="str">
            <v>TCNH</v>
          </cell>
          <cell r="I315">
            <v>2</v>
          </cell>
          <cell r="J315" t="str">
            <v>QH-2018-E</v>
          </cell>
          <cell r="K315" t="str">
            <v>3286/QĐ-ĐHKT ngày 7/12/2018</v>
          </cell>
        </row>
        <row r="316">
          <cell r="A316" t="str">
            <v>Lý Thị Diệu Hoa 29/05/1996</v>
          </cell>
          <cell r="B316">
            <v>310</v>
          </cell>
          <cell r="C316">
            <v>18057708</v>
          </cell>
          <cell r="D316" t="str">
            <v>Lý Thị Diệu Hoa</v>
          </cell>
          <cell r="E316" t="str">
            <v>Nữ</v>
          </cell>
          <cell r="F316" t="str">
            <v>29/05/1996</v>
          </cell>
          <cell r="G316" t="str">
            <v>Cao Bằng</v>
          </cell>
          <cell r="H316" t="str">
            <v>TCNH</v>
          </cell>
          <cell r="I316">
            <v>2</v>
          </cell>
          <cell r="J316" t="str">
            <v>QH-2018-E</v>
          </cell>
          <cell r="K316" t="str">
            <v>3286/QĐ-ĐHKT ngày 7/12/2018</v>
          </cell>
        </row>
        <row r="317">
          <cell r="A317" t="str">
            <v>Lê Thanh Hòa 20/09/1987</v>
          </cell>
          <cell r="B317">
            <v>311</v>
          </cell>
          <cell r="C317">
            <v>18057709</v>
          </cell>
          <cell r="D317" t="str">
            <v>Lê Thanh Hòa</v>
          </cell>
          <cell r="E317" t="str">
            <v>Nam</v>
          </cell>
          <cell r="F317" t="str">
            <v>20/09/1987</v>
          </cell>
          <cell r="G317" t="str">
            <v>Vĩnh Phúc</v>
          </cell>
          <cell r="H317" t="str">
            <v>TCNH</v>
          </cell>
          <cell r="I317">
            <v>2</v>
          </cell>
          <cell r="J317" t="str">
            <v>QH-2018-E</v>
          </cell>
          <cell r="K317" t="str">
            <v>3286/QĐ-ĐHKT ngày 7/12/2018</v>
          </cell>
        </row>
        <row r="318">
          <cell r="A318" t="str">
            <v>Vũ Thị Nguyên Hồng 31/01/1989</v>
          </cell>
          <cell r="B318">
            <v>312</v>
          </cell>
          <cell r="C318">
            <v>18057711</v>
          </cell>
          <cell r="D318" t="str">
            <v>Vũ Thị Nguyên Hồng</v>
          </cell>
          <cell r="E318" t="str">
            <v>Nữ</v>
          </cell>
          <cell r="F318" t="str">
            <v>31/01/1989</v>
          </cell>
          <cell r="G318" t="str">
            <v>Thái Nguyên</v>
          </cell>
          <cell r="H318" t="str">
            <v>TCNH</v>
          </cell>
          <cell r="I318">
            <v>2</v>
          </cell>
          <cell r="J318" t="str">
            <v>QH-2018-E</v>
          </cell>
          <cell r="K318" t="str">
            <v>3286/QĐ-ĐHKT ngày 7/12/2018</v>
          </cell>
        </row>
        <row r="319">
          <cell r="A319" t="str">
            <v>Dương Thị Mai Huê 14/07/1980</v>
          </cell>
          <cell r="B319">
            <v>313</v>
          </cell>
          <cell r="C319">
            <v>18057712</v>
          </cell>
          <cell r="D319" t="str">
            <v>Dương Thị Mai Huê</v>
          </cell>
          <cell r="E319" t="str">
            <v>Nữ</v>
          </cell>
          <cell r="F319" t="str">
            <v>14/07/1980</v>
          </cell>
          <cell r="G319" t="str">
            <v>Hà Nội</v>
          </cell>
          <cell r="H319" t="str">
            <v>TCNH</v>
          </cell>
          <cell r="I319">
            <v>2</v>
          </cell>
          <cell r="J319" t="str">
            <v>QH-2018-E</v>
          </cell>
          <cell r="K319" t="str">
            <v>3286/QĐ-ĐHKT ngày 7/12/2018</v>
          </cell>
        </row>
        <row r="320">
          <cell r="A320" t="str">
            <v>Ngô Thanh Huyền 01/11/1988</v>
          </cell>
          <cell r="B320">
            <v>314</v>
          </cell>
          <cell r="C320">
            <v>18057713</v>
          </cell>
          <cell r="D320" t="str">
            <v>Ngô Thanh Huyền</v>
          </cell>
          <cell r="E320" t="str">
            <v>Nữ</v>
          </cell>
          <cell r="F320" t="str">
            <v>01/11/1988</v>
          </cell>
          <cell r="G320" t="str">
            <v>Nam Định</v>
          </cell>
          <cell r="H320" t="str">
            <v>TCNH</v>
          </cell>
          <cell r="I320">
            <v>2</v>
          </cell>
          <cell r="J320" t="str">
            <v>QH-2018-E</v>
          </cell>
          <cell r="K320" t="str">
            <v>3286/QĐ-ĐHKT ngày 7/12/2018</v>
          </cell>
        </row>
        <row r="321">
          <cell r="A321" t="str">
            <v>Trần Thu Huyền 09/01/1995</v>
          </cell>
          <cell r="B321">
            <v>315</v>
          </cell>
          <cell r="C321">
            <v>18057715</v>
          </cell>
          <cell r="D321" t="str">
            <v>Trần Thu Huyền</v>
          </cell>
          <cell r="E321" t="str">
            <v>Nữ</v>
          </cell>
          <cell r="F321" t="str">
            <v>09/01/1995</v>
          </cell>
          <cell r="G321" t="str">
            <v>Hà Nội</v>
          </cell>
          <cell r="H321" t="str">
            <v>TCNH</v>
          </cell>
          <cell r="I321">
            <v>2</v>
          </cell>
          <cell r="J321" t="str">
            <v>QH-2018-E</v>
          </cell>
          <cell r="K321" t="str">
            <v>3286/QĐ-ĐHKT ngày 7/12/2018</v>
          </cell>
        </row>
        <row r="322">
          <cell r="A322" t="str">
            <v>Trần Sơn Lam 11/11/1993</v>
          </cell>
          <cell r="B322">
            <v>316</v>
          </cell>
          <cell r="C322">
            <v>18057717</v>
          </cell>
          <cell r="D322" t="str">
            <v>Trần Sơn Lam</v>
          </cell>
          <cell r="E322" t="str">
            <v>Nam</v>
          </cell>
          <cell r="F322" t="str">
            <v>11/11/1993</v>
          </cell>
          <cell r="G322" t="str">
            <v>Phú Thọ</v>
          </cell>
          <cell r="H322" t="str">
            <v>TCNH</v>
          </cell>
          <cell r="I322">
            <v>2</v>
          </cell>
          <cell r="J322" t="str">
            <v>QH-2018-E</v>
          </cell>
          <cell r="K322" t="str">
            <v>3286/QĐ-ĐHKT ngày 7/12/2018</v>
          </cell>
        </row>
        <row r="323">
          <cell r="A323" t="str">
            <v>Đàm Thị Hải Linh 27/12/1991</v>
          </cell>
          <cell r="B323">
            <v>317</v>
          </cell>
          <cell r="C323">
            <v>18057718</v>
          </cell>
          <cell r="D323" t="str">
            <v>Đàm Thị Hải Linh</v>
          </cell>
          <cell r="E323" t="str">
            <v>Nữ</v>
          </cell>
          <cell r="F323" t="str">
            <v>27/12/1991</v>
          </cell>
          <cell r="G323" t="str">
            <v>Hà Nội</v>
          </cell>
          <cell r="H323" t="str">
            <v>TCNH</v>
          </cell>
          <cell r="I323">
            <v>2</v>
          </cell>
          <cell r="J323" t="str">
            <v>QH-2018-E</v>
          </cell>
          <cell r="K323" t="str">
            <v>3286/QĐ-ĐHKT ngày 7/12/2018</v>
          </cell>
        </row>
        <row r="324">
          <cell r="A324" t="str">
            <v>Nguyễn Lưu Linh 11/07/1995</v>
          </cell>
          <cell r="B324">
            <v>318</v>
          </cell>
          <cell r="C324">
            <v>18057719</v>
          </cell>
          <cell r="D324" t="str">
            <v>Nguyễn Lưu Linh</v>
          </cell>
          <cell r="E324" t="str">
            <v>Nữ</v>
          </cell>
          <cell r="F324" t="str">
            <v>11/07/1995</v>
          </cell>
          <cell r="G324" t="str">
            <v>Quảng Ninh</v>
          </cell>
          <cell r="H324" t="str">
            <v>TCNH</v>
          </cell>
          <cell r="I324">
            <v>2</v>
          </cell>
          <cell r="J324" t="str">
            <v>QH-2018-E</v>
          </cell>
          <cell r="K324" t="str">
            <v>3286/QĐ-ĐHKT ngày 7/12/2018</v>
          </cell>
        </row>
        <row r="325">
          <cell r="A325" t="str">
            <v>Bùi Thế Long 27/10/1989</v>
          </cell>
          <cell r="B325">
            <v>319</v>
          </cell>
          <cell r="C325">
            <v>18057721</v>
          </cell>
          <cell r="D325" t="str">
            <v>Bùi Thế Long</v>
          </cell>
          <cell r="E325" t="str">
            <v>Nam</v>
          </cell>
          <cell r="F325" t="str">
            <v>27/10/1989</v>
          </cell>
          <cell r="G325" t="str">
            <v>Quảng Ninh</v>
          </cell>
          <cell r="H325" t="str">
            <v>TCNH</v>
          </cell>
          <cell r="I325">
            <v>2</v>
          </cell>
          <cell r="J325" t="str">
            <v>QH-2018-E</v>
          </cell>
          <cell r="K325" t="str">
            <v>3286/QĐ-ĐHKT ngày 7/12/2018</v>
          </cell>
        </row>
        <row r="326">
          <cell r="A326" t="str">
            <v>Trần Văn Lý 10/10/1983</v>
          </cell>
          <cell r="B326">
            <v>320</v>
          </cell>
          <cell r="C326">
            <v>18057723</v>
          </cell>
          <cell r="D326" t="str">
            <v>Trần Văn Lý</v>
          </cell>
          <cell r="E326" t="str">
            <v>Nam</v>
          </cell>
          <cell r="F326" t="str">
            <v>10/10/1983</v>
          </cell>
          <cell r="G326" t="str">
            <v>Hà Nội</v>
          </cell>
          <cell r="H326" t="str">
            <v>TCNH</v>
          </cell>
          <cell r="I326">
            <v>2</v>
          </cell>
          <cell r="J326" t="str">
            <v>QH-2018-E</v>
          </cell>
          <cell r="K326" t="str">
            <v>3286/QĐ-ĐHKT ngày 7/12/2018</v>
          </cell>
        </row>
        <row r="327">
          <cell r="A327" t="str">
            <v>Nguyễn Thị Mai 27/01/1995</v>
          </cell>
          <cell r="B327">
            <v>321</v>
          </cell>
          <cell r="C327">
            <v>18057724</v>
          </cell>
          <cell r="D327" t="str">
            <v>Nguyễn Thị Mai</v>
          </cell>
          <cell r="E327" t="str">
            <v>Nữ</v>
          </cell>
          <cell r="F327" t="str">
            <v>27/01/1995</v>
          </cell>
          <cell r="G327" t="str">
            <v>Vĩnh Phúc</v>
          </cell>
          <cell r="H327" t="str">
            <v>TCNH</v>
          </cell>
          <cell r="I327">
            <v>2</v>
          </cell>
          <cell r="J327" t="str">
            <v>QH-2018-E</v>
          </cell>
          <cell r="K327" t="str">
            <v>3286/QĐ-ĐHKT ngày 7/12/2018</v>
          </cell>
        </row>
        <row r="328">
          <cell r="A328" t="str">
            <v>Phạm Hương Mai 20/10/1991</v>
          </cell>
          <cell r="B328">
            <v>322</v>
          </cell>
          <cell r="C328">
            <v>18057725</v>
          </cell>
          <cell r="D328" t="str">
            <v>Phạm Hương Mai</v>
          </cell>
          <cell r="E328" t="str">
            <v>Nữ</v>
          </cell>
          <cell r="F328" t="str">
            <v>20/10/1991</v>
          </cell>
          <cell r="G328" t="str">
            <v>Quảng Ninh</v>
          </cell>
          <cell r="H328" t="str">
            <v>TCNH</v>
          </cell>
          <cell r="I328">
            <v>2</v>
          </cell>
          <cell r="J328" t="str">
            <v>QH-2018-E</v>
          </cell>
          <cell r="K328" t="str">
            <v>3286/QĐ-ĐHKT ngày 7/12/2018</v>
          </cell>
        </row>
        <row r="329">
          <cell r="A329" t="str">
            <v>Nguyễn Tiến Mạnh 20/03/1994</v>
          </cell>
          <cell r="B329">
            <v>323</v>
          </cell>
          <cell r="C329">
            <v>18057726</v>
          </cell>
          <cell r="D329" t="str">
            <v>Nguyễn Tiến Mạnh</v>
          </cell>
          <cell r="E329" t="str">
            <v>Nam</v>
          </cell>
          <cell r="F329" t="str">
            <v>20/03/1994</v>
          </cell>
          <cell r="G329" t="str">
            <v>Phú Thọ</v>
          </cell>
          <cell r="H329" t="str">
            <v>TCNH</v>
          </cell>
          <cell r="I329">
            <v>2</v>
          </cell>
          <cell r="J329" t="str">
            <v>QH-2018-E</v>
          </cell>
          <cell r="K329" t="str">
            <v>3286/QĐ-ĐHKT ngày 7/12/2018</v>
          </cell>
        </row>
        <row r="330">
          <cell r="A330" t="str">
            <v>Phan Văn Ngọc 06/02/1993</v>
          </cell>
          <cell r="B330">
            <v>324</v>
          </cell>
          <cell r="C330">
            <v>18057729</v>
          </cell>
          <cell r="D330" t="str">
            <v>Phan Văn Ngọc</v>
          </cell>
          <cell r="E330" t="str">
            <v>Nam</v>
          </cell>
          <cell r="F330" t="str">
            <v>06/02/1993</v>
          </cell>
          <cell r="G330" t="str">
            <v>Hà Nội</v>
          </cell>
          <cell r="H330" t="str">
            <v>TCNH</v>
          </cell>
          <cell r="I330">
            <v>2</v>
          </cell>
          <cell r="J330" t="str">
            <v>QH-2018-E</v>
          </cell>
          <cell r="K330" t="str">
            <v>3286/QĐ-ĐHKT ngày 7/12/2018</v>
          </cell>
        </row>
        <row r="331">
          <cell r="A331" t="str">
            <v>Nguyễn Thị Hồng Nhung 07/02/1992</v>
          </cell>
          <cell r="B331">
            <v>325</v>
          </cell>
          <cell r="C331">
            <v>18057730</v>
          </cell>
          <cell r="D331" t="str">
            <v>Nguyễn Thị Hồng Nhung</v>
          </cell>
          <cell r="E331" t="str">
            <v>Nữ</v>
          </cell>
          <cell r="F331" t="str">
            <v>07/02/1992</v>
          </cell>
          <cell r="G331" t="str">
            <v>Thanh Hóa</v>
          </cell>
          <cell r="H331" t="str">
            <v>TCNH</v>
          </cell>
          <cell r="I331">
            <v>2</v>
          </cell>
          <cell r="J331" t="str">
            <v>QH-2018-E</v>
          </cell>
          <cell r="K331" t="str">
            <v>3286/QĐ-ĐHKT ngày 7/12/2018</v>
          </cell>
        </row>
        <row r="332">
          <cell r="A332" t="str">
            <v>Vũ Thị Hồng Nhung 29/06/1987</v>
          </cell>
          <cell r="B332">
            <v>326</v>
          </cell>
          <cell r="C332">
            <v>18057731</v>
          </cell>
          <cell r="D332" t="str">
            <v>Vũ Thị Hồng Nhung</v>
          </cell>
          <cell r="E332" t="str">
            <v>Nữ</v>
          </cell>
          <cell r="F332" t="str">
            <v>29/06/1987</v>
          </cell>
          <cell r="G332" t="str">
            <v>Đà Nẵng</v>
          </cell>
          <cell r="H332" t="str">
            <v>TCNH</v>
          </cell>
          <cell r="I332">
            <v>2</v>
          </cell>
          <cell r="J332" t="str">
            <v>QH-2018-E</v>
          </cell>
          <cell r="K332" t="str">
            <v>3286/QĐ-ĐHKT ngày 7/12/2018</v>
          </cell>
        </row>
        <row r="333">
          <cell r="A333" t="str">
            <v>Dương Văn Phiến 09/05/1984</v>
          </cell>
          <cell r="B333">
            <v>327</v>
          </cell>
          <cell r="C333">
            <v>18057732</v>
          </cell>
          <cell r="D333" t="str">
            <v>Dương Văn Phiến</v>
          </cell>
          <cell r="E333" t="str">
            <v>Nam</v>
          </cell>
          <cell r="F333" t="str">
            <v>09/05/1984</v>
          </cell>
          <cell r="G333" t="str">
            <v>Phú Thọ</v>
          </cell>
          <cell r="H333" t="str">
            <v>TCNH</v>
          </cell>
          <cell r="I333">
            <v>2</v>
          </cell>
          <cell r="J333" t="str">
            <v>QH-2018-E</v>
          </cell>
          <cell r="K333" t="str">
            <v>3286/QĐ-ĐHKT ngày 7/12/2018</v>
          </cell>
        </row>
        <row r="334">
          <cell r="A334" t="str">
            <v>Trịnh Thị Phượng 21/08/1987</v>
          </cell>
          <cell r="B334">
            <v>328</v>
          </cell>
          <cell r="C334">
            <v>18057733</v>
          </cell>
          <cell r="D334" t="str">
            <v>Trịnh Thị Phượng</v>
          </cell>
          <cell r="E334" t="str">
            <v>Nữ</v>
          </cell>
          <cell r="F334" t="str">
            <v>21/08/1987</v>
          </cell>
          <cell r="G334" t="str">
            <v>Thanh Hóa</v>
          </cell>
          <cell r="H334" t="str">
            <v>TCNH</v>
          </cell>
          <cell r="I334">
            <v>2</v>
          </cell>
          <cell r="J334" t="str">
            <v>QH-2018-E</v>
          </cell>
          <cell r="K334" t="str">
            <v>3286/QĐ-ĐHKT ngày 7/12/2018</v>
          </cell>
        </row>
        <row r="335">
          <cell r="A335" t="str">
            <v>Nguyễn Hoàng Thảo 04/08/1993</v>
          </cell>
          <cell r="B335">
            <v>329</v>
          </cell>
          <cell r="C335">
            <v>18057734</v>
          </cell>
          <cell r="D335" t="str">
            <v>Nguyễn Hoàng Thảo</v>
          </cell>
          <cell r="E335" t="str">
            <v>Nam</v>
          </cell>
          <cell r="F335" t="str">
            <v>04/08/1993</v>
          </cell>
          <cell r="G335" t="str">
            <v>Hải Phòng</v>
          </cell>
          <cell r="H335" t="str">
            <v>TCNH</v>
          </cell>
          <cell r="I335">
            <v>2</v>
          </cell>
          <cell r="J335" t="str">
            <v>QH-2018-E</v>
          </cell>
          <cell r="K335" t="str">
            <v>3286/QĐ-ĐHKT ngày 7/12/2018</v>
          </cell>
        </row>
        <row r="336">
          <cell r="A336" t="str">
            <v>Nguyễn Thạch Thảo 19/09/1996</v>
          </cell>
          <cell r="B336">
            <v>330</v>
          </cell>
          <cell r="C336">
            <v>18057735</v>
          </cell>
          <cell r="D336" t="str">
            <v>Nguyễn Thạch Thảo</v>
          </cell>
          <cell r="E336" t="str">
            <v>Nữ</v>
          </cell>
          <cell r="F336" t="str">
            <v>19/09/1996</v>
          </cell>
          <cell r="G336" t="str">
            <v>Hà Tĩnh</v>
          </cell>
          <cell r="H336" t="str">
            <v>TCNH</v>
          </cell>
          <cell r="I336">
            <v>2</v>
          </cell>
          <cell r="J336" t="str">
            <v>QH-2018-E</v>
          </cell>
          <cell r="K336" t="str">
            <v>3286/QĐ-ĐHKT ngày 7/12/2018</v>
          </cell>
        </row>
        <row r="337">
          <cell r="A337" t="str">
            <v>Phùng Văn Thủy 15/03/1989</v>
          </cell>
          <cell r="B337">
            <v>331</v>
          </cell>
          <cell r="C337">
            <v>18057737</v>
          </cell>
          <cell r="D337" t="str">
            <v>Phùng Văn Thủy</v>
          </cell>
          <cell r="E337" t="str">
            <v>Nam</v>
          </cell>
          <cell r="F337" t="str">
            <v>15/03/1989</v>
          </cell>
          <cell r="G337" t="str">
            <v>Nam Định</v>
          </cell>
          <cell r="H337" t="str">
            <v>TCNH</v>
          </cell>
          <cell r="I337">
            <v>2</v>
          </cell>
          <cell r="J337" t="str">
            <v>QH-2018-E</v>
          </cell>
          <cell r="K337" t="str">
            <v>3286/QĐ-ĐHKT ngày 7/12/2018</v>
          </cell>
        </row>
        <row r="338">
          <cell r="A338" t="str">
            <v>Chu Thị Hồng Thúy 09/06/1990</v>
          </cell>
          <cell r="B338">
            <v>332</v>
          </cell>
          <cell r="C338">
            <v>18057738</v>
          </cell>
          <cell r="D338" t="str">
            <v>Chu Thị Hồng Thúy</v>
          </cell>
          <cell r="E338" t="str">
            <v>Nữ</v>
          </cell>
          <cell r="F338" t="str">
            <v>09/06/1990</v>
          </cell>
          <cell r="G338" t="str">
            <v>Hưng Yên</v>
          </cell>
          <cell r="H338" t="str">
            <v>TCNH</v>
          </cell>
          <cell r="I338">
            <v>2</v>
          </cell>
          <cell r="J338" t="str">
            <v>QH-2018-E</v>
          </cell>
          <cell r="K338" t="str">
            <v>3286/QĐ-ĐHKT ngày 7/12/2018</v>
          </cell>
        </row>
        <row r="339">
          <cell r="A339" t="str">
            <v>Đinh Thị Trang 11/04/1993</v>
          </cell>
          <cell r="B339">
            <v>333</v>
          </cell>
          <cell r="C339">
            <v>18057739</v>
          </cell>
          <cell r="D339" t="str">
            <v>Đinh Thị Trang</v>
          </cell>
          <cell r="E339" t="str">
            <v>Nữ</v>
          </cell>
          <cell r="F339" t="str">
            <v>11/04/1993</v>
          </cell>
          <cell r="G339" t="str">
            <v>Thái Bình</v>
          </cell>
          <cell r="H339" t="str">
            <v>TCNH</v>
          </cell>
          <cell r="I339">
            <v>2</v>
          </cell>
          <cell r="J339" t="str">
            <v>QH-2018-E</v>
          </cell>
          <cell r="K339" t="str">
            <v>3286/QĐ-ĐHKT ngày 7/12/2018</v>
          </cell>
        </row>
        <row r="340">
          <cell r="A340" t="str">
            <v>Đỗ Thị Thu Trang 12/04/1983</v>
          </cell>
          <cell r="B340">
            <v>334</v>
          </cell>
          <cell r="C340">
            <v>18057740</v>
          </cell>
          <cell r="D340" t="str">
            <v>Đỗ Thị Thu Trang</v>
          </cell>
          <cell r="E340" t="str">
            <v>Nữ</v>
          </cell>
          <cell r="F340" t="str">
            <v>12/04/1983</v>
          </cell>
          <cell r="G340" t="str">
            <v>Hà Nội</v>
          </cell>
          <cell r="H340" t="str">
            <v>TCNH</v>
          </cell>
          <cell r="I340">
            <v>2</v>
          </cell>
          <cell r="J340" t="str">
            <v>QH-2018-E</v>
          </cell>
          <cell r="K340" t="str">
            <v>3286/QĐ-ĐHKT ngày 7/12/2018</v>
          </cell>
        </row>
        <row r="341">
          <cell r="A341" t="str">
            <v>Hứa Minh Trang 04/03/1991</v>
          </cell>
          <cell r="B341">
            <v>335</v>
          </cell>
          <cell r="C341">
            <v>18057741</v>
          </cell>
          <cell r="D341" t="str">
            <v>Hứa Minh Trang</v>
          </cell>
          <cell r="E341" t="str">
            <v>Nữ</v>
          </cell>
          <cell r="F341" t="str">
            <v>04/03/1991</v>
          </cell>
          <cell r="G341" t="str">
            <v>Hà Nội</v>
          </cell>
          <cell r="H341" t="str">
            <v>TCNH</v>
          </cell>
          <cell r="I341">
            <v>2</v>
          </cell>
          <cell r="J341" t="str">
            <v>QH-2018-E</v>
          </cell>
          <cell r="K341" t="str">
            <v>3286/QĐ-ĐHKT ngày 7/12/2018</v>
          </cell>
        </row>
        <row r="342">
          <cell r="A342" t="str">
            <v>Nguyễn Thùy Trang 03/02/1991</v>
          </cell>
          <cell r="B342">
            <v>336</v>
          </cell>
          <cell r="C342">
            <v>18057742</v>
          </cell>
          <cell r="D342" t="str">
            <v>Nguyễn Thùy Trang</v>
          </cell>
          <cell r="E342" t="str">
            <v>Nữ</v>
          </cell>
          <cell r="F342" t="str">
            <v>03/02/1991</v>
          </cell>
          <cell r="G342" t="str">
            <v>Hà Nội</v>
          </cell>
          <cell r="H342" t="str">
            <v>TCNH</v>
          </cell>
          <cell r="I342">
            <v>2</v>
          </cell>
          <cell r="J342" t="str">
            <v>QH-2018-E</v>
          </cell>
          <cell r="K342" t="str">
            <v>3286/QĐ-ĐHKT ngày 7/12/2018</v>
          </cell>
        </row>
        <row r="343">
          <cell r="A343" t="str">
            <v>Trần Thị Thùy Trang 03/09/1991</v>
          </cell>
          <cell r="B343">
            <v>337</v>
          </cell>
          <cell r="C343">
            <v>18057743</v>
          </cell>
          <cell r="D343" t="str">
            <v>Trần Thị Thùy Trang</v>
          </cell>
          <cell r="E343" t="str">
            <v>Nữ</v>
          </cell>
          <cell r="F343" t="str">
            <v>03/09/1991</v>
          </cell>
          <cell r="G343" t="str">
            <v>Hà Nội</v>
          </cell>
          <cell r="H343" t="str">
            <v>TCNH</v>
          </cell>
          <cell r="I343">
            <v>2</v>
          </cell>
          <cell r="J343" t="str">
            <v>QH-2018-E</v>
          </cell>
          <cell r="K343" t="str">
            <v>3286/QĐ-ĐHKT ngày 7/12/2018</v>
          </cell>
        </row>
        <row r="344">
          <cell r="A344" t="str">
            <v>Vũ Minh Tuấn 10/10/1994</v>
          </cell>
          <cell r="B344">
            <v>338</v>
          </cell>
          <cell r="C344">
            <v>18057744</v>
          </cell>
          <cell r="D344" t="str">
            <v>Vũ Minh Tuấn</v>
          </cell>
          <cell r="E344" t="str">
            <v>Nam</v>
          </cell>
          <cell r="F344" t="str">
            <v>10/10/1994</v>
          </cell>
          <cell r="G344" t="str">
            <v>Hà Nội</v>
          </cell>
          <cell r="H344" t="str">
            <v>TCNH</v>
          </cell>
          <cell r="I344">
            <v>2</v>
          </cell>
          <cell r="J344" t="str">
            <v>QH-2018-E</v>
          </cell>
          <cell r="K344" t="str">
            <v>3286/QĐ-ĐHKT ngày 7/12/2018</v>
          </cell>
        </row>
        <row r="345">
          <cell r="A345" t="str">
            <v>Hồ Thị Hồng Vân 17/01/1978</v>
          </cell>
          <cell r="B345">
            <v>339</v>
          </cell>
          <cell r="C345">
            <v>18057745</v>
          </cell>
          <cell r="D345" t="str">
            <v>Hồ Thị Hồng Vân</v>
          </cell>
          <cell r="E345" t="str">
            <v>Nữ</v>
          </cell>
          <cell r="F345" t="str">
            <v>17/01/1978</v>
          </cell>
          <cell r="G345" t="str">
            <v>Hà Nội</v>
          </cell>
          <cell r="H345" t="str">
            <v>TCNH</v>
          </cell>
          <cell r="I345">
            <v>2</v>
          </cell>
          <cell r="J345" t="str">
            <v>QH-2018-E</v>
          </cell>
          <cell r="K345" t="str">
            <v>3286/QĐ-ĐHKT ngày 7/12/2018</v>
          </cell>
        </row>
        <row r="346">
          <cell r="A346" t="str">
            <v>Tô Cẩm Vân 29/11/1975</v>
          </cell>
          <cell r="B346">
            <v>340</v>
          </cell>
          <cell r="C346">
            <v>18057746</v>
          </cell>
          <cell r="D346" t="str">
            <v>Tô Cẩm Vân</v>
          </cell>
          <cell r="E346" t="str">
            <v>Nữ</v>
          </cell>
          <cell r="F346" t="str">
            <v>29/11/1975</v>
          </cell>
          <cell r="G346" t="str">
            <v>Hà Nội</v>
          </cell>
          <cell r="H346" t="str">
            <v>TCNH</v>
          </cell>
          <cell r="I346">
            <v>2</v>
          </cell>
          <cell r="J346" t="str">
            <v>QH-2018-E</v>
          </cell>
          <cell r="K346" t="str">
            <v>3286/QĐ-ĐHKT ngày 7/12/2018</v>
          </cell>
        </row>
        <row r="347">
          <cell r="A347" t="str">
            <v>Trần Đình Vân 14/05/1988</v>
          </cell>
          <cell r="B347">
            <v>341</v>
          </cell>
          <cell r="C347">
            <v>18057769</v>
          </cell>
          <cell r="D347" t="str">
            <v>Trần Đình Vân</v>
          </cell>
          <cell r="E347" t="str">
            <v>Nam</v>
          </cell>
          <cell r="F347" t="str">
            <v>14/05/1988</v>
          </cell>
          <cell r="G347" t="str">
            <v>Thái Bình</v>
          </cell>
          <cell r="H347" t="str">
            <v>TCNH</v>
          </cell>
          <cell r="I347">
            <v>2</v>
          </cell>
          <cell r="J347" t="str">
            <v>QH-2018-E</v>
          </cell>
          <cell r="K347" t="str">
            <v>3286/QĐ-ĐHKT ngày 7/12/2018</v>
          </cell>
        </row>
        <row r="348">
          <cell r="A348" t="str">
            <v>Nguyễn Mạnh Cường 13/03/1992</v>
          </cell>
          <cell r="B348">
            <v>342</v>
          </cell>
          <cell r="C348">
            <v>18057747</v>
          </cell>
          <cell r="D348" t="str">
            <v>Nguyễn Mạnh Cường</v>
          </cell>
          <cell r="E348" t="str">
            <v>Nam</v>
          </cell>
          <cell r="F348" t="str">
            <v>13/03/1992</v>
          </cell>
          <cell r="G348" t="str">
            <v>Hoà Bình</v>
          </cell>
          <cell r="H348" t="str">
            <v>QLC</v>
          </cell>
          <cell r="I348">
            <v>2</v>
          </cell>
          <cell r="J348" t="str">
            <v>QH-2018-E</v>
          </cell>
          <cell r="K348" t="str">
            <v>3286/QĐ-ĐHKT ngày 7/12/2018</v>
          </cell>
        </row>
        <row r="349">
          <cell r="A349" t="str">
            <v>Nguyễn Mạnh Dũng 19/08/1973</v>
          </cell>
          <cell r="B349">
            <v>343</v>
          </cell>
          <cell r="C349">
            <v>18057748</v>
          </cell>
          <cell r="D349" t="str">
            <v>Nguyễn Mạnh Dũng</v>
          </cell>
          <cell r="E349" t="str">
            <v>Nam</v>
          </cell>
          <cell r="F349" t="str">
            <v>19/08/1973</v>
          </cell>
          <cell r="G349" t="str">
            <v>Nam Định</v>
          </cell>
          <cell r="H349" t="str">
            <v>QLC</v>
          </cell>
          <cell r="I349">
            <v>2</v>
          </cell>
          <cell r="J349" t="str">
            <v>QH-2018-E</v>
          </cell>
          <cell r="K349" t="str">
            <v>3286/QĐ-ĐHKT ngày 7/12/2018</v>
          </cell>
        </row>
        <row r="350">
          <cell r="A350" t="str">
            <v>Đỗ Giao Tiến 15/05/1982</v>
          </cell>
          <cell r="B350">
            <v>344</v>
          </cell>
          <cell r="C350">
            <v>18057750</v>
          </cell>
          <cell r="D350" t="str">
            <v>Đỗ Giao Tiến</v>
          </cell>
          <cell r="E350" t="str">
            <v>Nam</v>
          </cell>
          <cell r="F350" t="str">
            <v>15/05/1982</v>
          </cell>
          <cell r="G350" t="str">
            <v>Thanh Hóa</v>
          </cell>
          <cell r="H350" t="str">
            <v>QLC</v>
          </cell>
          <cell r="I350">
            <v>2</v>
          </cell>
          <cell r="J350" t="str">
            <v>QH-2018-E</v>
          </cell>
          <cell r="K350" t="str">
            <v>3286/QĐ-ĐHKT ngày 7/12/2018</v>
          </cell>
        </row>
        <row r="351">
          <cell r="A351" t="str">
            <v>Nguyễn Thị Thanh Hoa 26/02/1983</v>
          </cell>
          <cell r="B351">
            <v>345</v>
          </cell>
          <cell r="C351">
            <v>18057751</v>
          </cell>
          <cell r="D351" t="str">
            <v>Nguyễn Thị Thanh Hoa</v>
          </cell>
          <cell r="E351" t="str">
            <v>Nữ</v>
          </cell>
          <cell r="F351" t="str">
            <v>26/02/1983</v>
          </cell>
          <cell r="G351" t="str">
            <v>Hà Nam</v>
          </cell>
          <cell r="H351" t="str">
            <v>QTCTCTC</v>
          </cell>
          <cell r="I351">
            <v>2</v>
          </cell>
          <cell r="J351" t="str">
            <v>QH-2018-E</v>
          </cell>
          <cell r="K351" t="str">
            <v>3286/QĐ-ĐHKT ngày 7/12/2018</v>
          </cell>
        </row>
        <row r="352">
          <cell r="A352" t="str">
            <v>Nghiêm Thị Loan 06/08/1977</v>
          </cell>
          <cell r="B352">
            <v>346</v>
          </cell>
          <cell r="C352">
            <v>18057752</v>
          </cell>
          <cell r="D352" t="str">
            <v>Nghiêm Thị Loan</v>
          </cell>
          <cell r="E352" t="str">
            <v>Nữ</v>
          </cell>
          <cell r="F352" t="str">
            <v>06/08/1977</v>
          </cell>
          <cell r="G352" t="str">
            <v>Vĩnh Phúc</v>
          </cell>
          <cell r="H352" t="str">
            <v>QTCTCTC</v>
          </cell>
          <cell r="I352">
            <v>2</v>
          </cell>
          <cell r="J352" t="str">
            <v>QH-2018-E</v>
          </cell>
          <cell r="K352" t="str">
            <v>3286/QĐ-ĐHKT ngày 7/12/2018</v>
          </cell>
        </row>
        <row r="353">
          <cell r="A353" t="str">
            <v>Đặng Thu Thủy 26/07/1987</v>
          </cell>
          <cell r="B353">
            <v>347</v>
          </cell>
          <cell r="C353">
            <v>18057753</v>
          </cell>
          <cell r="D353" t="str">
            <v>Đặng Thu Thủy</v>
          </cell>
          <cell r="E353" t="str">
            <v>Nữ</v>
          </cell>
          <cell r="F353" t="str">
            <v>26/07/1987</v>
          </cell>
          <cell r="G353" t="str">
            <v>Hà Nội</v>
          </cell>
          <cell r="H353" t="str">
            <v>QTCTCTC</v>
          </cell>
          <cell r="I353">
            <v>2</v>
          </cell>
          <cell r="J353" t="str">
            <v>QH-2018-E</v>
          </cell>
          <cell r="K353" t="str">
            <v>3286/QĐ-ĐHKT ngày 7/12/2018</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s>
    <sheetDataSet>
      <sheetData sheetId="0">
        <row r="2">
          <cell r="C2" t="str">
            <v>Lê Quang Anh 03/08/1992</v>
          </cell>
          <cell r="D2" t="str">
            <v>Lê Quang Anh</v>
          </cell>
          <cell r="E2" t="str">
            <v>03/08/1992</v>
          </cell>
          <cell r="F2" t="str">
            <v>Quản lý nhà nước của Ban quản lý các khu công nghiệp và chế xuất Hà Nội đối với khu công nghiệp Thạch Thất - Quốc Oai</v>
          </cell>
          <cell r="G2" t="str">
            <v>Tài chính - Ngân hàng</v>
          </cell>
          <cell r="H2" t="str">
            <v>Tài chính - Ngân hàng</v>
          </cell>
          <cell r="I2" t="str">
            <v>60340201</v>
          </cell>
          <cell r="J2" t="str">
            <v>QH-2018-E</v>
          </cell>
          <cell r="K2">
            <v>1</v>
          </cell>
          <cell r="L2" t="str">
            <v>Phát triển cho vay tiêu dùng tại Ngân hàng TMCP Công thương Việt Nam - Chi nhánh Vĩnh Phúc</v>
          </cell>
          <cell r="M2">
            <v>0</v>
          </cell>
          <cell r="N2" t="str">
            <v>TS. Nguyễn Thế Hùng</v>
          </cell>
          <cell r="O2" t="str">
            <v>Nguyên cán bộ Trường ĐH Kinh tế - ĐHQGHN</v>
          </cell>
          <cell r="P2">
            <v>0</v>
          </cell>
          <cell r="Q2" t="str">
            <v xml:space="preserve">1541/QĐ-ĐHKT ngày   24/5/2019 </v>
          </cell>
          <cell r="R2">
            <v>2885</v>
          </cell>
          <cell r="S2" t="str">
            <v>/ĐHKT-QĐ ngày 3/10/2019</v>
          </cell>
          <cell r="T2" t="str">
            <v>2885/ĐHKT-QĐ ngày 3/10/2019</v>
          </cell>
        </row>
        <row r="3">
          <cell r="C3" t="str">
            <v>Dương Thị Ngọc Ánh 19/12/1994</v>
          </cell>
          <cell r="D3" t="str">
            <v>Dương Thị Ngọc Ánh</v>
          </cell>
          <cell r="E3" t="str">
            <v>19/12/1994</v>
          </cell>
          <cell r="F3" t="str">
            <v>Quản lý phát triển thị trường nhà ở tại Hà Nội</v>
          </cell>
          <cell r="G3" t="str">
            <v>Tài chính - Ngân hàng</v>
          </cell>
          <cell r="H3" t="str">
            <v>Tài chính - Ngân hàng</v>
          </cell>
          <cell r="I3" t="str">
            <v>60340201</v>
          </cell>
          <cell r="J3" t="str">
            <v>QH-2018-E</v>
          </cell>
          <cell r="K3">
            <v>1</v>
          </cell>
          <cell r="L3" t="str">
            <v>Phát triển hoạt động cho vay doanh nghiệp vừa và nhỏ tại Ngân hàng Thương mại Cổ Phần Đầu Tư và Phát triển Việt Nam - Chi nhánh Sơn Tây</v>
          </cell>
          <cell r="M3">
            <v>0</v>
          </cell>
          <cell r="N3" t="str">
            <v>TS. Nguyễn Thế Hùng</v>
          </cell>
          <cell r="O3" t="str">
            <v>Nguyên cán bộ Trường ĐH Kinh tế - ĐHQGHN</v>
          </cell>
          <cell r="P3">
            <v>0</v>
          </cell>
          <cell r="Q3" t="str">
            <v xml:space="preserve">1541/QĐ-ĐHKT ngày   24/5/2019 </v>
          </cell>
          <cell r="R3">
            <v>2886</v>
          </cell>
          <cell r="S3" t="str">
            <v>/ĐHKT-QĐ ngày 3/10/2019</v>
          </cell>
          <cell r="T3" t="str">
            <v>2886/ĐHKT-QĐ ngày 3/10/2019</v>
          </cell>
        </row>
        <row r="4">
          <cell r="C4" t="str">
            <v>Nguyễn Ngọc Bích 26/08/1995</v>
          </cell>
          <cell r="D4" t="str">
            <v>Nguyễn Ngọc Bích</v>
          </cell>
          <cell r="E4" t="str">
            <v>26/08/1995</v>
          </cell>
          <cell r="F4" t="str">
            <v>Quản lý tài chính tại Công ty cổ phần kim khí Thăng Long</v>
          </cell>
          <cell r="G4" t="str">
            <v>Tài chính - Ngân hàng</v>
          </cell>
          <cell r="H4" t="str">
            <v>Tài chính - Ngân hàng</v>
          </cell>
          <cell r="I4" t="str">
            <v>60340201</v>
          </cell>
          <cell r="J4" t="str">
            <v>QH-2018-E</v>
          </cell>
          <cell r="K4">
            <v>1</v>
          </cell>
          <cell r="L4" t="str">
            <v>Nâng cao hiệu quả sử dụng vốn kinh doanh tại Tổng công ty Xây lắp dầu khí Việt Nam (PVI)</v>
          </cell>
          <cell r="M4">
            <v>0</v>
          </cell>
          <cell r="N4" t="str">
            <v>TS. Nguyễn Thị Hồng Thúy</v>
          </cell>
          <cell r="O4" t="str">
            <v>Trường ĐH Kinh tế - ĐHQGHN</v>
          </cell>
          <cell r="P4">
            <v>0</v>
          </cell>
          <cell r="Q4" t="str">
            <v xml:space="preserve">1541/QĐ-ĐHKT ngày   24/5/2019 </v>
          </cell>
          <cell r="R4">
            <v>2887</v>
          </cell>
          <cell r="S4" t="str">
            <v>/ĐHKT-QĐ ngày 3/10/2019</v>
          </cell>
          <cell r="T4" t="str">
            <v>2887/ĐHKT-QĐ ngày 3/10/2019</v>
          </cell>
        </row>
        <row r="5">
          <cell r="C5" t="str">
            <v>Hồ Hương Giang 06/08/1993</v>
          </cell>
          <cell r="D5" t="str">
            <v>Hồ Hương Giang</v>
          </cell>
          <cell r="E5" t="str">
            <v>06/08/1993</v>
          </cell>
          <cell r="F5" t="str">
            <v>Phát triển kinh tế trang trại chăn nuôi tại tỉnh Phú Thọ</v>
          </cell>
          <cell r="G5" t="str">
            <v>Tài chính - Ngân hàng</v>
          </cell>
          <cell r="H5" t="str">
            <v>Tài chính - Ngân hàng</v>
          </cell>
          <cell r="I5" t="str">
            <v>60340201</v>
          </cell>
          <cell r="J5" t="str">
            <v>QH-2018-E</v>
          </cell>
          <cell r="K5">
            <v>1</v>
          </cell>
          <cell r="L5" t="str">
            <v>Quản trị dịch vụ ngân hàng điện tử tại Ngân hàng thương mại cổ phần Đông Nam Á</v>
          </cell>
          <cell r="M5">
            <v>0</v>
          </cell>
          <cell r="N5" t="str">
            <v>PGS.TS. Nguyễn Trúc Lê</v>
          </cell>
          <cell r="O5" t="str">
            <v>Trường ĐH Kinh tế - ĐHQGHN</v>
          </cell>
          <cell r="P5">
            <v>0</v>
          </cell>
          <cell r="Q5" t="str">
            <v xml:space="preserve">1541/QĐ-ĐHKT ngày   24/5/2019 </v>
          </cell>
          <cell r="R5">
            <v>2888</v>
          </cell>
          <cell r="S5" t="str">
            <v>/ĐHKT-QĐ ngày 3/10/2019</v>
          </cell>
          <cell r="T5" t="str">
            <v>2888/ĐHKT-QĐ ngày 3/10/2019</v>
          </cell>
        </row>
        <row r="6">
          <cell r="C6" t="str">
            <v>Bùi Thị Hà 11/11/1991</v>
          </cell>
          <cell r="D6" t="str">
            <v>Bùi Thị Hà</v>
          </cell>
          <cell r="E6" t="str">
            <v>11/11/1991</v>
          </cell>
          <cell r="F6" t="str">
            <v>Phát triển nguồn nguyên liệu bông thiên nhiên trong nước cho ngành dệt may Việt Nam</v>
          </cell>
          <cell r="G6" t="str">
            <v>Tài chính - Ngân hàng</v>
          </cell>
          <cell r="H6" t="str">
            <v>Tài chính - Ngân hàng</v>
          </cell>
          <cell r="I6" t="str">
            <v>60340201</v>
          </cell>
          <cell r="J6" t="str">
            <v>QH-2018-E</v>
          </cell>
          <cell r="K6">
            <v>1</v>
          </cell>
          <cell r="L6" t="str">
            <v>Quản trị rủi ro tín dụng khách hàng cá nhân tại Ngân hàng thương mại cổ phần Công Thương Việt Nam - Chi nhánh Hoàn Kiếm</v>
          </cell>
          <cell r="M6">
            <v>0</v>
          </cell>
          <cell r="N6" t="str">
            <v>TS. Nguyễn Thị Nhung</v>
          </cell>
          <cell r="O6" t="str">
            <v>Trường ĐH Kinh tế - ĐHQGHN</v>
          </cell>
          <cell r="P6">
            <v>0</v>
          </cell>
          <cell r="Q6" t="str">
            <v xml:space="preserve">1541/QĐ-ĐHKT ngày   24/5/2019 </v>
          </cell>
          <cell r="R6">
            <v>2889</v>
          </cell>
          <cell r="S6" t="str">
            <v>/ĐHKT-QĐ ngày 3/10/2019</v>
          </cell>
          <cell r="T6" t="str">
            <v>2889/ĐHKT-QĐ ngày 3/10/2019</v>
          </cell>
        </row>
        <row r="7">
          <cell r="C7" t="str">
            <v>Nguyễn Quang Hưng 18/12/1991</v>
          </cell>
          <cell r="D7" t="str">
            <v>Nguyễn Quang Hưng</v>
          </cell>
          <cell r="E7" t="str">
            <v>18/12/1991</v>
          </cell>
          <cell r="F7" t="str">
            <v>Quản lý tài sản công tại tòa án nhân dân tỉnh Thái Bình</v>
          </cell>
          <cell r="G7" t="str">
            <v>Tài chính - Ngân hàng</v>
          </cell>
          <cell r="H7" t="str">
            <v>Tài chính - Ngân hàng</v>
          </cell>
          <cell r="I7" t="str">
            <v>60340201</v>
          </cell>
          <cell r="J7" t="str">
            <v>QH-2018-E</v>
          </cell>
          <cell r="K7">
            <v>1</v>
          </cell>
          <cell r="L7" t="str">
            <v>Phát triển dịch vụ ngân hàng điện tử tại ngân hàng thương mại cổ phần ngoại thương Việt nam - Chi nhánh Thăng Long</v>
          </cell>
          <cell r="M7">
            <v>0</v>
          </cell>
          <cell r="N7" t="str">
            <v>TS. Trịnh Thị Phan Lan</v>
          </cell>
          <cell r="O7" t="str">
            <v>Trường ĐH Kinh tế - ĐHQGHN</v>
          </cell>
          <cell r="P7">
            <v>0</v>
          </cell>
          <cell r="Q7" t="str">
            <v xml:space="preserve">1541/QĐ-ĐHKT ngày   24/5/2019 </v>
          </cell>
          <cell r="R7">
            <v>2890</v>
          </cell>
          <cell r="S7" t="str">
            <v>/ĐHKT-QĐ ngày 3/10/2019</v>
          </cell>
          <cell r="T7" t="str">
            <v>2890/ĐHKT-QĐ ngày 3/10/2019</v>
          </cell>
        </row>
        <row r="8">
          <cell r="C8" t="str">
            <v>Phan Văn Hưng 12/01/1988</v>
          </cell>
          <cell r="D8" t="str">
            <v>Phan Văn Hưng</v>
          </cell>
          <cell r="E8" t="str">
            <v>12/01/1988</v>
          </cell>
          <cell r="F8" t="str">
            <v>Quản lý tài chính tại Trường Đào tạo và Bồi dưỡng nghiệp vụ kiểm toán</v>
          </cell>
          <cell r="G8" t="str">
            <v>Tài chính - Ngân hàng</v>
          </cell>
          <cell r="H8" t="str">
            <v>Tài chính - Ngân hàng</v>
          </cell>
          <cell r="I8" t="str">
            <v>60340201</v>
          </cell>
          <cell r="J8" t="str">
            <v>QH-2018-E</v>
          </cell>
          <cell r="K8">
            <v>1</v>
          </cell>
          <cell r="L8" t="str">
            <v>Nâng cao hiệu quả huy động vốn tại Ngân hàng TMCP Việt Nam Thịnh Vượng - Chi nhánh Vĩnh Phúc</v>
          </cell>
          <cell r="M8">
            <v>0</v>
          </cell>
          <cell r="N8" t="str">
            <v>TS. Vũ Thị Loan</v>
          </cell>
          <cell r="O8" t="str">
            <v>Trường ĐH Kinh tế - ĐHQGHN</v>
          </cell>
          <cell r="P8">
            <v>0</v>
          </cell>
          <cell r="Q8" t="str">
            <v xml:space="preserve">1541/QĐ-ĐHKT ngày   24/5/2019 </v>
          </cell>
          <cell r="R8">
            <v>2891</v>
          </cell>
          <cell r="S8" t="str">
            <v>/ĐHKT-QĐ ngày 3/10/2019</v>
          </cell>
          <cell r="T8" t="str">
            <v>2891/ĐHKT-QĐ ngày 3/10/2019</v>
          </cell>
        </row>
        <row r="9">
          <cell r="C9" t="str">
            <v>Nguyễn Thị Hương 11/05/1992</v>
          </cell>
          <cell r="D9" t="str">
            <v>Nguyễn Thị Hương</v>
          </cell>
          <cell r="E9" t="str">
            <v>11/05/1992</v>
          </cell>
          <cell r="F9" t="str">
            <v>Quản lý nhà nước về thương mại biên giới trên địa bàn tỉnh Quảng Ninh</v>
          </cell>
          <cell r="G9" t="str">
            <v>Tài chính - Ngân hàng</v>
          </cell>
          <cell r="H9" t="str">
            <v>Tài chính - Ngân hàng</v>
          </cell>
          <cell r="I9" t="str">
            <v>60340201</v>
          </cell>
          <cell r="J9" t="str">
            <v>QH-2018-E</v>
          </cell>
          <cell r="K9">
            <v>1</v>
          </cell>
          <cell r="L9" t="str">
            <v>Sự hài lòng của khách hàng cá nhân đối với dịch vụ ngân hàng điện tử tại các Ngân Hàng Thương Mại Cổ Phần trên địa bàn thành phố Hà Nội</v>
          </cell>
          <cell r="M9">
            <v>0</v>
          </cell>
          <cell r="N9" t="str">
            <v>PGS.TS. Phạm Thị Liên</v>
          </cell>
          <cell r="O9" t="str">
            <v>Khoa Quốc tế - ĐHQGHN</v>
          </cell>
          <cell r="P9">
            <v>0</v>
          </cell>
          <cell r="Q9" t="str">
            <v xml:space="preserve">1541/QĐ-ĐHKT ngày   24/5/2019 </v>
          </cell>
          <cell r="R9">
            <v>2892</v>
          </cell>
          <cell r="S9" t="str">
            <v>/ĐHKT-QĐ ngày 3/10/2019</v>
          </cell>
          <cell r="T9" t="str">
            <v>2892/ĐHKT-QĐ ngày 3/10/2019</v>
          </cell>
        </row>
        <row r="10">
          <cell r="C10" t="str">
            <v>Nguyễn Hoàng Quốc Khánh 18/06/1992</v>
          </cell>
          <cell r="D10" t="str">
            <v>Nguyễn Hoàng Quốc Khánh</v>
          </cell>
          <cell r="E10" t="str">
            <v>18/06/1992</v>
          </cell>
          <cell r="F10" t="str">
            <v>Hoàn thiện công tác quản lý nguồn nhân lực tại Sở kế hoạch đầu tư tỉnh Hòa Bình</v>
          </cell>
          <cell r="G10" t="str">
            <v>Tài chính - Ngân hàng</v>
          </cell>
          <cell r="H10" t="str">
            <v>Tài chính - Ngân hàng</v>
          </cell>
          <cell r="I10" t="str">
            <v>60340201</v>
          </cell>
          <cell r="J10" t="str">
            <v>QH-2018-E</v>
          </cell>
          <cell r="K10">
            <v>1</v>
          </cell>
          <cell r="L10" t="str">
            <v>Phát triển thanh toán không dùng tiền mặt đối với khách hàng cá nhân tại Ngân hàng TMCP Đầu tư và Phát triển Việt Nam - Chi nhánh Tràng An</v>
          </cell>
          <cell r="M10">
            <v>0</v>
          </cell>
          <cell r="N10" t="str">
            <v>TS. Hoàng Khắc Lịch</v>
          </cell>
          <cell r="O10" t="str">
            <v>Trường ĐH Kinh tế - ĐHQGHN</v>
          </cell>
          <cell r="P10">
            <v>0</v>
          </cell>
          <cell r="Q10" t="str">
            <v xml:space="preserve">1541/QĐ-ĐHKT ngày   24/5/2019 </v>
          </cell>
          <cell r="R10">
            <v>2893</v>
          </cell>
          <cell r="S10" t="str">
            <v>/ĐHKT-QĐ ngày 3/10/2019</v>
          </cell>
          <cell r="T10" t="str">
            <v>2893/ĐHKT-QĐ ngày 3/10/2019</v>
          </cell>
        </row>
        <row r="11">
          <cell r="C11" t="str">
            <v>Lê Tùng Lâm 12/02/1987</v>
          </cell>
          <cell r="D11" t="str">
            <v>Lê Tùng Lâm</v>
          </cell>
          <cell r="E11" t="str">
            <v>12/02/1987</v>
          </cell>
          <cell r="F11" t="str">
            <v>Công tác quản lý nguồn nhân lực tại Công ty cổ phần đầu tư Bảo Việt</v>
          </cell>
          <cell r="G11" t="str">
            <v>Tài chính - Ngân hàng</v>
          </cell>
          <cell r="H11" t="str">
            <v>Tài chính - Ngân hàng</v>
          </cell>
          <cell r="I11" t="str">
            <v>60340201</v>
          </cell>
          <cell r="J11" t="str">
            <v>QH-2018-E</v>
          </cell>
          <cell r="K11">
            <v>1</v>
          </cell>
          <cell r="L11" t="str">
            <v>Chất lượng dịch vụ tại Ngân hàng TMCP Công thương Việt Nam - Chi nhánh Vĩnh Phúc</v>
          </cell>
          <cell r="M11">
            <v>0</v>
          </cell>
          <cell r="N11" t="str">
            <v>PGS.TS. Nguyễn Văn Hiệu</v>
          </cell>
          <cell r="O11" t="str">
            <v>Trường ĐH Kinh tế - ĐHQGHN</v>
          </cell>
          <cell r="P11">
            <v>0</v>
          </cell>
          <cell r="Q11" t="str">
            <v xml:space="preserve">1541/QĐ-ĐHKT ngày   24/5/2019 </v>
          </cell>
          <cell r="R11">
            <v>2894</v>
          </cell>
          <cell r="S11" t="str">
            <v>/ĐHKT-QĐ ngày 3/10/2019</v>
          </cell>
          <cell r="T11" t="str">
            <v>2894/ĐHKT-QĐ ngày 3/10/2019</v>
          </cell>
        </row>
        <row r="12">
          <cell r="C12" t="str">
            <v>Nguyễn Văn Lâm 23/02/1991</v>
          </cell>
          <cell r="D12" t="str">
            <v>Nguyễn Văn Lâm</v>
          </cell>
          <cell r="E12" t="str">
            <v>23/02/1991</v>
          </cell>
          <cell r="F12" t="str">
            <v>Quản lý các dự án sử dụng nguồn vốn World Bank tại Ban quản lý các dự án, Đại học Quốc Gia Hà Nội</v>
          </cell>
          <cell r="G12" t="str">
            <v>Tài chính - Ngân hàng</v>
          </cell>
          <cell r="H12" t="str">
            <v>Tài chính - Ngân hàng</v>
          </cell>
          <cell r="I12" t="str">
            <v>60340201</v>
          </cell>
          <cell r="J12" t="str">
            <v>QH-2018-E</v>
          </cell>
          <cell r="K12">
            <v>1</v>
          </cell>
          <cell r="L12" t="str">
            <v>Quản lý rủi ro trong kiểm soát chi ngân sách nhà nước qua Kho bạc Nhà nước Sơn Tây, thành phố Hà Nội</v>
          </cell>
          <cell r="M12">
            <v>0</v>
          </cell>
          <cell r="N12" t="str">
            <v>TS. Phạm Minh Tuấn</v>
          </cell>
          <cell r="O12" t="str">
            <v>Trường ĐH Kinh tế - ĐHQGHN</v>
          </cell>
          <cell r="P12">
            <v>0</v>
          </cell>
          <cell r="Q12" t="str">
            <v xml:space="preserve">1541/QĐ-ĐHKT ngày   24/5/2019 </v>
          </cell>
          <cell r="R12">
            <v>2895</v>
          </cell>
          <cell r="S12" t="str">
            <v>/ĐHKT-QĐ ngày 3/10/2019</v>
          </cell>
          <cell r="T12" t="str">
            <v>2895/ĐHKT-QĐ ngày 3/10/2019</v>
          </cell>
        </row>
        <row r="13">
          <cell r="C13" t="str">
            <v>Bùi Quốc Lân 11/11/1989</v>
          </cell>
          <cell r="D13" t="str">
            <v>Bùi Quốc Lân</v>
          </cell>
          <cell r="E13" t="str">
            <v>11/11/1989</v>
          </cell>
          <cell r="F13" t="str">
            <v>Quản lý nhân lực tại Công ty cổ phần xây dựng Thành Nam</v>
          </cell>
          <cell r="G13" t="str">
            <v>Tài chính - Ngân hàng</v>
          </cell>
          <cell r="H13" t="str">
            <v>Tài chính - Ngân hàng</v>
          </cell>
          <cell r="I13" t="str">
            <v>60340201</v>
          </cell>
          <cell r="J13" t="str">
            <v>QH-2018-E</v>
          </cell>
          <cell r="K13">
            <v>1</v>
          </cell>
          <cell r="L13" t="str">
            <v>Quản lý tài chính theo cơ chế tự chủ tài chính tại Viện Quy hoạch xây dựng Hà Nội</v>
          </cell>
          <cell r="M13">
            <v>0</v>
          </cell>
          <cell r="N13" t="str">
            <v>TS. Phạm Minh Tuấn</v>
          </cell>
          <cell r="O13" t="str">
            <v>Trường ĐH Kinh tế - ĐHQGHN</v>
          </cell>
          <cell r="P13">
            <v>0</v>
          </cell>
          <cell r="Q13" t="str">
            <v xml:space="preserve">1541/QĐ-ĐHKT ngày   24/5/2019 </v>
          </cell>
          <cell r="R13">
            <v>2896</v>
          </cell>
          <cell r="S13" t="str">
            <v>/ĐHKT-QĐ ngày 3/10/2019</v>
          </cell>
          <cell r="T13" t="str">
            <v>2896/ĐHKT-QĐ ngày 3/10/2019</v>
          </cell>
        </row>
        <row r="14">
          <cell r="C14" t="str">
            <v>Nguyễn Chí Linh 15/01/1995</v>
          </cell>
          <cell r="D14" t="str">
            <v>Nguyễn Chí Linh</v>
          </cell>
          <cell r="E14" t="str">
            <v>15/01/1995</v>
          </cell>
          <cell r="F14" t="str">
            <v>Quản lý tài chính tại Công ty TNHH MTV Môi trường đô thị Hà Nội</v>
          </cell>
          <cell r="G14" t="str">
            <v>Tài chính - Ngân hàng</v>
          </cell>
          <cell r="H14" t="str">
            <v>Tài chính - Ngân hàng</v>
          </cell>
          <cell r="I14" t="str">
            <v>60340201</v>
          </cell>
          <cell r="J14" t="str">
            <v>QH-2018-E</v>
          </cell>
          <cell r="K14">
            <v>1</v>
          </cell>
          <cell r="L14" t="str">
            <v>Phân tích và dự báo tài chính tại công ty trách nhiệm hữu hạn Chí Linh</v>
          </cell>
          <cell r="M14">
            <v>0</v>
          </cell>
          <cell r="N14" t="str">
            <v>TS. Trần Thế Nữ</v>
          </cell>
          <cell r="O14" t="str">
            <v>Trường ĐH Kinh tế - ĐHQGHN</v>
          </cell>
          <cell r="P14">
            <v>0</v>
          </cell>
          <cell r="Q14" t="str">
            <v xml:space="preserve">1541/QĐ-ĐHKT ngày   24/5/2019 </v>
          </cell>
          <cell r="R14">
            <v>2897</v>
          </cell>
          <cell r="S14" t="str">
            <v>/ĐHKT-QĐ ngày 3/10/2019</v>
          </cell>
          <cell r="T14" t="str">
            <v>2897/ĐHKT-QĐ ngày 3/10/2019</v>
          </cell>
        </row>
        <row r="15">
          <cell r="C15" t="str">
            <v>Nguyễn Hoàng Linh 03/04/1988</v>
          </cell>
          <cell r="D15" t="str">
            <v>Nguyễn Hoàng Linh</v>
          </cell>
          <cell r="E15" t="str">
            <v>03/04/1988</v>
          </cell>
          <cell r="F15" t="str">
            <v>Phát triển đội ngũ cán bộ công chức quản lý nhà nước về kinh tế Quận Đống Đa, thành phố Hà Nội</v>
          </cell>
          <cell r="G15" t="str">
            <v>Tài chính - Ngân hàng</v>
          </cell>
          <cell r="H15" t="str">
            <v>Tài chính - Ngân hàng</v>
          </cell>
          <cell r="I15" t="str">
            <v>60340201</v>
          </cell>
          <cell r="J15" t="str">
            <v>QH-2018-E</v>
          </cell>
          <cell r="K15">
            <v>1</v>
          </cell>
          <cell r="L15" t="str">
            <v>Kiểm soát nội bộ hoạt động dịch vụ tại Ngân hàng TMCP Ngoại thương Việt Nam - Chi nhánh Thanh Hóa</v>
          </cell>
          <cell r="M15">
            <v>0</v>
          </cell>
          <cell r="N15" t="str">
            <v>TS. Nguyễn Thị Hồng Thúy</v>
          </cell>
          <cell r="O15" t="str">
            <v>Trường ĐH Kinh tế - ĐHQGHN</v>
          </cell>
          <cell r="P15">
            <v>0</v>
          </cell>
          <cell r="Q15" t="str">
            <v xml:space="preserve">1541/QĐ-ĐHKT ngày   24/5/2019 </v>
          </cell>
          <cell r="R15">
            <v>2898</v>
          </cell>
          <cell r="S15" t="str">
            <v>/ĐHKT-QĐ ngày 3/10/2019</v>
          </cell>
          <cell r="T15" t="str">
            <v>2898/ĐHKT-QĐ ngày 3/10/2019</v>
          </cell>
        </row>
        <row r="16">
          <cell r="C16" t="str">
            <v>Đinh Cát Luân 16/12/1994</v>
          </cell>
          <cell r="D16" t="str">
            <v>Đinh Cát Luân</v>
          </cell>
          <cell r="E16" t="str">
            <v>16/12/1994</v>
          </cell>
          <cell r="F16" t="str">
            <v>Quản lý đội ngũ cán bộ, công chức tại huyện Hoài Đức, thành phố Hà Nội</v>
          </cell>
          <cell r="G16" t="str">
            <v>Tài chính - Ngân hàng</v>
          </cell>
          <cell r="H16" t="str">
            <v>Tài chính - Ngân hàng</v>
          </cell>
          <cell r="I16" t="str">
            <v>60340201</v>
          </cell>
          <cell r="J16" t="str">
            <v>QH-2018-E</v>
          </cell>
          <cell r="K16">
            <v>1</v>
          </cell>
          <cell r="L16" t="str">
            <v>Giải pháp chống thất thu thuế tại chi cục hải quan cửa khẩu sân bay quốc tế Nội Bài</v>
          </cell>
          <cell r="M16">
            <v>0</v>
          </cell>
          <cell r="N16" t="str">
            <v>PGS.TS. Nguyễn Văn Hiệu</v>
          </cell>
          <cell r="O16" t="str">
            <v>Trường ĐH Kinh tế - ĐHQGHN</v>
          </cell>
          <cell r="P16">
            <v>0</v>
          </cell>
          <cell r="Q16" t="str">
            <v xml:space="preserve">1541/QĐ-ĐHKT ngày   24/5/2019 </v>
          </cell>
          <cell r="R16">
            <v>2899</v>
          </cell>
          <cell r="S16" t="str">
            <v>/ĐHKT-QĐ ngày 3/10/2019</v>
          </cell>
          <cell r="T16" t="str">
            <v>2899/ĐHKT-QĐ ngày 3/10/2019</v>
          </cell>
        </row>
        <row r="17">
          <cell r="C17" t="str">
            <v>Nguyễn Xuân Mạnh 17/05/1987</v>
          </cell>
          <cell r="D17" t="str">
            <v>Nguyễn Xuân Mạnh</v>
          </cell>
          <cell r="E17" t="str">
            <v>17/05/1987</v>
          </cell>
          <cell r="F17" t="str">
            <v>Quản lý thu ngân sách nhà nước trên địa bàn Quận Bắc Từ Liêm, Thành phố Hà Nội</v>
          </cell>
          <cell r="G17" t="str">
            <v>Tài chính - Ngân hàng</v>
          </cell>
          <cell r="H17" t="str">
            <v>Tài chính - Ngân hàng</v>
          </cell>
          <cell r="I17" t="str">
            <v>60340201</v>
          </cell>
          <cell r="J17" t="str">
            <v>QH-2018-E</v>
          </cell>
          <cell r="K17">
            <v>1</v>
          </cell>
          <cell r="L17" t="str">
            <v>Phát triển cho vay khách hàng cá nhân tại Ngân hàng TMCP Công thương Việt Nam - Chi nhánh Tiên Sơn</v>
          </cell>
          <cell r="M17">
            <v>0</v>
          </cell>
          <cell r="N17" t="str">
            <v>TS. Nguyễn Thị Nhung</v>
          </cell>
          <cell r="O17" t="str">
            <v>Trường ĐH Kinh tế - ĐHQGHN</v>
          </cell>
          <cell r="P17">
            <v>0</v>
          </cell>
          <cell r="Q17" t="str">
            <v xml:space="preserve">1541/QĐ-ĐHKT ngày   24/5/2019 </v>
          </cell>
          <cell r="R17">
            <v>2900</v>
          </cell>
          <cell r="S17" t="str">
            <v>/ĐHKT-QĐ ngày 3/10/2019</v>
          </cell>
          <cell r="T17" t="str">
            <v>2900/ĐHKT-QĐ ngày 3/10/2019</v>
          </cell>
        </row>
        <row r="18">
          <cell r="C18" t="str">
            <v>Nguyễn Thị Thu Mi 31/08/1991</v>
          </cell>
          <cell r="D18" t="str">
            <v>Nguyễn Thị Thu Mi</v>
          </cell>
          <cell r="E18" t="str">
            <v>31/08/1991</v>
          </cell>
          <cell r="F18" t="str">
            <v>Quản lý hoạt động huy động vốn tại Ngân hàng Trách nhiệm hữu hạn Một thành viên dầu khí Toàn cầu - chi nhánh Thăng Long</v>
          </cell>
          <cell r="G18" t="str">
            <v>Tài chính - Ngân hàng</v>
          </cell>
          <cell r="H18" t="str">
            <v>Tài chính - Ngân hàng</v>
          </cell>
          <cell r="I18" t="str">
            <v>60340201</v>
          </cell>
          <cell r="J18" t="str">
            <v>QH-2018-E</v>
          </cell>
          <cell r="K18">
            <v>1</v>
          </cell>
          <cell r="L18" t="str">
            <v>Phát triển dịch vụ Mobile Banking tại Ngân hàng TMCP Công thương Việt Nam - Chi nhánh Chương Dương</v>
          </cell>
          <cell r="M18">
            <v>0</v>
          </cell>
          <cell r="N18" t="str">
            <v>TS. Nguyễn Phú Hà</v>
          </cell>
          <cell r="O18" t="str">
            <v>Trường ĐH Kinh tế - ĐHQGHN</v>
          </cell>
          <cell r="P18">
            <v>0</v>
          </cell>
          <cell r="Q18" t="str">
            <v xml:space="preserve">1541/QĐ-ĐHKT ngày   24/5/2019 </v>
          </cell>
          <cell r="R18">
            <v>2901</v>
          </cell>
          <cell r="S18" t="str">
            <v>/ĐHKT-QĐ ngày 3/10/2019</v>
          </cell>
          <cell r="T18" t="str">
            <v>2901/ĐHKT-QĐ ngày 3/10/2019</v>
          </cell>
        </row>
        <row r="19">
          <cell r="C19" t="str">
            <v>Hoàng Tường Minh 10/12/1988</v>
          </cell>
          <cell r="D19" t="str">
            <v>Hoàng Tường Minh</v>
          </cell>
          <cell r="E19" t="str">
            <v>10/12/1988</v>
          </cell>
          <cell r="F19" t="str">
            <v>Quản lý dịch vụ hải quan điện tử tại Cục hải quan thành phố Hải Phòng</v>
          </cell>
          <cell r="G19" t="str">
            <v>Tài chính - Ngân hàng</v>
          </cell>
          <cell r="H19" t="str">
            <v>Tài chính - Ngân hàng</v>
          </cell>
          <cell r="I19" t="str">
            <v>60340201</v>
          </cell>
          <cell r="J19" t="str">
            <v>QH-2018-E</v>
          </cell>
          <cell r="K19">
            <v>1</v>
          </cell>
          <cell r="L19" t="str">
            <v>Thẩm định cho vay đầu tư dự án lớn, đặc thù tại Ngân hàng TMCP Đầu tư và Phát triển Việt Nam</v>
          </cell>
          <cell r="M19">
            <v>0</v>
          </cell>
          <cell r="N19" t="str">
            <v>PGS.TS. Trần Thị Thanh Tú</v>
          </cell>
          <cell r="O19" t="str">
            <v>Trường ĐH Kinh tế - ĐHQGHN</v>
          </cell>
          <cell r="P19">
            <v>0</v>
          </cell>
          <cell r="Q19" t="str">
            <v xml:space="preserve">1541/QĐ-ĐHKT ngày   24/5/2019 </v>
          </cell>
          <cell r="R19">
            <v>2902</v>
          </cell>
          <cell r="S19" t="str">
            <v>/ĐHKT-QĐ ngày 3/10/2019</v>
          </cell>
          <cell r="T19" t="str">
            <v>2902/ĐHKT-QĐ ngày 3/10/2019</v>
          </cell>
        </row>
        <row r="20">
          <cell r="C20" t="str">
            <v>Nguyễn Trà My 26/08/1994</v>
          </cell>
          <cell r="D20" t="str">
            <v>Nguyễn Trà My</v>
          </cell>
          <cell r="E20" t="str">
            <v>26/08/1994</v>
          </cell>
          <cell r="F20" t="str">
            <v>Quản lý thuế xuất nhập khẩu tại Chi cục hải quan Gia Thụy</v>
          </cell>
          <cell r="G20" t="str">
            <v>Tài chính - Ngân hàng</v>
          </cell>
          <cell r="H20" t="str">
            <v>Tài chính - Ngân hàng</v>
          </cell>
          <cell r="I20" t="str">
            <v>60340201</v>
          </cell>
          <cell r="J20" t="str">
            <v>QH-2018-E</v>
          </cell>
          <cell r="K20">
            <v>1</v>
          </cell>
          <cell r="L20" t="str">
            <v>Đánh giá chất lượng dịch vụ tại ngân hàng thương mại cổ phần Đông Nam Á</v>
          </cell>
          <cell r="M20">
            <v>0</v>
          </cell>
          <cell r="N20" t="str">
            <v>TS. Trần Thị Vân Anh</v>
          </cell>
          <cell r="O20" t="str">
            <v>Trường ĐH Kinh tế - ĐHQGHN</v>
          </cell>
          <cell r="P20">
            <v>0</v>
          </cell>
          <cell r="Q20" t="str">
            <v xml:space="preserve">1541/QĐ-ĐHKT ngày   24/5/2019 </v>
          </cell>
          <cell r="R20">
            <v>2903</v>
          </cell>
          <cell r="S20" t="str">
            <v>/ĐHKT-QĐ ngày 3/10/2019</v>
          </cell>
          <cell r="T20" t="str">
            <v>2903/ĐHKT-QĐ ngày 3/10/2019</v>
          </cell>
        </row>
        <row r="21">
          <cell r="C21" t="str">
            <v>Đoàn Thanh Nga 18/09/1994</v>
          </cell>
          <cell r="D21" t="str">
            <v>Đoàn Thanh Nga</v>
          </cell>
          <cell r="E21" t="str">
            <v>18/09/1994</v>
          </cell>
          <cell r="F21" t="str">
            <v>Quản lý chi thường xuyên ngân sách nhà nước tại Kho bạc nhà nước Hải phòng</v>
          </cell>
          <cell r="G21" t="str">
            <v>Tài chính - Ngân hàng</v>
          </cell>
          <cell r="H21" t="str">
            <v>Tài chính - Ngân hàng</v>
          </cell>
          <cell r="I21" t="str">
            <v>60340201</v>
          </cell>
          <cell r="J21" t="str">
            <v>QH-2018-E</v>
          </cell>
          <cell r="K21">
            <v>1</v>
          </cell>
          <cell r="L21" t="str">
            <v>Phân tích tài chính và định giá Công ty Cổ phần Medcomtech</v>
          </cell>
          <cell r="M21">
            <v>0</v>
          </cell>
          <cell r="N21" t="str">
            <v>TS. Trịnh Thị Phan Lan</v>
          </cell>
          <cell r="O21" t="str">
            <v>Trường ĐH Kinh tế - ĐHQGHN</v>
          </cell>
          <cell r="P21">
            <v>0</v>
          </cell>
          <cell r="Q21" t="str">
            <v xml:space="preserve">1541/QĐ-ĐHKT ngày   24/5/2019 </v>
          </cell>
          <cell r="R21">
            <v>2904</v>
          </cell>
          <cell r="S21" t="str">
            <v>/ĐHKT-QĐ ngày 3/10/2019</v>
          </cell>
          <cell r="T21" t="str">
            <v>2904/ĐHKT-QĐ ngày 3/10/2019</v>
          </cell>
        </row>
        <row r="22">
          <cell r="C22" t="str">
            <v>Khuất Thị Thuý Nga 20/07/1987</v>
          </cell>
          <cell r="D22" t="str">
            <v>Khuất Thị Thuý Nga</v>
          </cell>
          <cell r="E22" t="str">
            <v>20/07/1987</v>
          </cell>
          <cell r="F22" t="str">
            <v>Quản lý nguồn nhân lực tại Ngân hàng thương mại cổ phần đầu tư và phát triển Việt Nam chi nhánh Tây Hồ</v>
          </cell>
          <cell r="G22" t="str">
            <v>Tài chính - Ngân hàng</v>
          </cell>
          <cell r="H22" t="str">
            <v>Tài chính - Ngân hàng</v>
          </cell>
          <cell r="I22" t="str">
            <v>60340201</v>
          </cell>
          <cell r="J22" t="str">
            <v>QH-2018-E</v>
          </cell>
          <cell r="K22">
            <v>1</v>
          </cell>
          <cell r="L22" t="str">
            <v>Chất lượng dịch vụ tại Trung tâm dịch vụ khách hàng - Ngân hàng TMCP Ngoại thương Việt Nam</v>
          </cell>
          <cell r="M22">
            <v>0</v>
          </cell>
          <cell r="N22" t="str">
            <v>PGS.TS. Trần Thị Thái Hà</v>
          </cell>
          <cell r="O22" t="str">
            <v>Nguyên cán bộ Trường ĐH Kinh tế -ĐHQGHN</v>
          </cell>
          <cell r="P22">
            <v>0</v>
          </cell>
          <cell r="Q22" t="str">
            <v xml:space="preserve">1541/QĐ-ĐHKT ngày   24/5/2019 </v>
          </cell>
          <cell r="R22">
            <v>2905</v>
          </cell>
          <cell r="S22" t="str">
            <v>/ĐHKT-QĐ ngày 3/10/2019</v>
          </cell>
          <cell r="T22" t="str">
            <v>2905/ĐHKT-QĐ ngày 3/10/2019</v>
          </cell>
        </row>
        <row r="23">
          <cell r="C23" t="str">
            <v>Đặng Minh Ngọc 28/08/1985</v>
          </cell>
          <cell r="D23" t="str">
            <v>Đặng Minh Ngọc</v>
          </cell>
          <cell r="E23" t="str">
            <v>28/08/1985</v>
          </cell>
          <cell r="F23" t="str">
            <v>Quản lý hoạt động cho vay của Ngân hàng nông nghiệp và phát triển nông thôn Việt Nam đối với các chi nhánh trên địa bàn Quận Hoàn Kiếm</v>
          </cell>
          <cell r="G23" t="str">
            <v>Tài chính - Ngân hàng</v>
          </cell>
          <cell r="H23" t="str">
            <v>Tài chính - Ngân hàng</v>
          </cell>
          <cell r="I23" t="str">
            <v>60340201</v>
          </cell>
          <cell r="J23" t="str">
            <v>QH-2018-E</v>
          </cell>
          <cell r="K23">
            <v>1</v>
          </cell>
          <cell r="L23" t="str">
            <v>Nghiên cứu triển khai Dịch vụ công trực tuyến trong kiểm soát chi Ngân sách Nhà nước qua Kho bạc Nhà nước</v>
          </cell>
          <cell r="M23">
            <v>0</v>
          </cell>
          <cell r="N23" t="str">
            <v>PGS.TS. Lê Hùng Sơn</v>
          </cell>
          <cell r="O23" t="str">
            <v>Trường Nghiệp vụ Kho bạc</v>
          </cell>
          <cell r="P23">
            <v>0</v>
          </cell>
          <cell r="Q23" t="str">
            <v xml:space="preserve">1541/QĐ-ĐHKT ngày   24/5/2019 </v>
          </cell>
          <cell r="R23">
            <v>2906</v>
          </cell>
          <cell r="S23" t="str">
            <v>/ĐHKT-QĐ ngày 3/10/2019</v>
          </cell>
          <cell r="T23" t="str">
            <v>2906/ĐHKT-QĐ ngày 3/10/2019</v>
          </cell>
        </row>
        <row r="24">
          <cell r="C24" t="str">
            <v>Bùi Minh Nhật 20/09/1993</v>
          </cell>
          <cell r="D24" t="str">
            <v>Bùi Minh Nhật</v>
          </cell>
          <cell r="E24" t="str">
            <v>20/09/1993</v>
          </cell>
          <cell r="F24" t="str">
            <v>Quản lý dịch vụ thẻ tại Ngân hàng thương mại cổ phần kỹ thương Việt Nam</v>
          </cell>
          <cell r="G24" t="str">
            <v>Tài chính - Ngân hàng</v>
          </cell>
          <cell r="H24" t="str">
            <v>Tài chính - Ngân hàng</v>
          </cell>
          <cell r="I24" t="str">
            <v>60340201</v>
          </cell>
          <cell r="J24" t="str">
            <v>QH-2018-E</v>
          </cell>
          <cell r="K24">
            <v>1</v>
          </cell>
          <cell r="L24" t="str">
            <v>Phân tích hiệu quả sử dụng tài sản của công ty TNHH Hồ Tây Một Thành Viên</v>
          </cell>
          <cell r="M24">
            <v>0</v>
          </cell>
          <cell r="N24" t="str">
            <v>TS. Vũ Thị Loan</v>
          </cell>
          <cell r="O24" t="str">
            <v>Trường ĐH Kinh tế - ĐHQGHN</v>
          </cell>
          <cell r="P24">
            <v>0</v>
          </cell>
          <cell r="Q24" t="str">
            <v xml:space="preserve">1541/QĐ-ĐHKT ngày   24/5/2019 </v>
          </cell>
          <cell r="R24">
            <v>2907</v>
          </cell>
          <cell r="S24" t="str">
            <v>/ĐHKT-QĐ ngày 3/10/2019</v>
          </cell>
          <cell r="T24" t="str">
            <v>2907/ĐHKT-QĐ ngày 3/10/2019</v>
          </cell>
        </row>
        <row r="25">
          <cell r="C25" t="str">
            <v>Nguyễn Thị Ngọc Phương 12/09/1986</v>
          </cell>
          <cell r="D25" t="str">
            <v>Nguyễn Thị Ngọc Phương</v>
          </cell>
          <cell r="E25" t="str">
            <v>12/09/1986</v>
          </cell>
          <cell r="F25" t="str">
            <v>Quản lý đội ngũ nhân lực tại Công ty TNHH bảo hiểm phi nhân thọ FUBON Việt Nam</v>
          </cell>
          <cell r="G25" t="str">
            <v>Tài chính - Ngân hàng</v>
          </cell>
          <cell r="H25" t="str">
            <v>Tài chính - Ngân hàng</v>
          </cell>
          <cell r="I25" t="str">
            <v>60340201</v>
          </cell>
          <cell r="J25" t="str">
            <v>QH-2018-E</v>
          </cell>
          <cell r="K25">
            <v>1</v>
          </cell>
          <cell r="L25" t="str">
            <v>Quản lý thuế thu nhập doanh nghiệp đối với hoạt động khai thác dầu khí tại Việt Nam</v>
          </cell>
          <cell r="M25">
            <v>0</v>
          </cell>
          <cell r="N25" t="str">
            <v>PGS.TS. Trịnh Thị Hoa Mai</v>
          </cell>
          <cell r="O25" t="str">
            <v>Nguyên cán bộ Trường ĐH Kinh tế -ĐHQGHN</v>
          </cell>
          <cell r="P25">
            <v>0</v>
          </cell>
          <cell r="Q25" t="str">
            <v xml:space="preserve">1541/QĐ-ĐHKT ngày   24/5/2019 </v>
          </cell>
          <cell r="R25">
            <v>2908</v>
          </cell>
          <cell r="S25" t="str">
            <v>/ĐHKT-QĐ ngày 3/10/2019</v>
          </cell>
          <cell r="T25" t="str">
            <v>2908/ĐHKT-QĐ ngày 3/10/2019</v>
          </cell>
        </row>
        <row r="26">
          <cell r="C26" t="str">
            <v>Trần Lê Quang 02/08/1992</v>
          </cell>
          <cell r="D26" t="str">
            <v>Trần Lê Quang</v>
          </cell>
          <cell r="E26" t="str">
            <v>02/08/1992</v>
          </cell>
          <cell r="F26" t="str">
            <v>Xây dựng chiến lược kinh doanh Công ty cổ phần thuốc sát trùng Việt Nam</v>
          </cell>
          <cell r="G26" t="str">
            <v>Tài chính - Ngân hàng</v>
          </cell>
          <cell r="H26" t="str">
            <v>Tài chính - Ngân hàng</v>
          </cell>
          <cell r="I26" t="str">
            <v>60340201</v>
          </cell>
          <cell r="J26" t="str">
            <v>QH-2018-E</v>
          </cell>
          <cell r="K26">
            <v>1</v>
          </cell>
          <cell r="L26" t="str">
            <v>Quản lý vốn đầu tư xây dựng nông thôn mới tại phòng tài chính huyện Văn Yên, tỉnh Yên Bái</v>
          </cell>
          <cell r="M26">
            <v>0</v>
          </cell>
          <cell r="N26" t="str">
            <v>TS. Trịnh Thị Phan lan</v>
          </cell>
          <cell r="O26" t="str">
            <v>Trường ĐH Kinh tế - ĐHQGHN</v>
          </cell>
          <cell r="P26">
            <v>0</v>
          </cell>
          <cell r="Q26" t="str">
            <v xml:space="preserve">1541/QĐ-ĐHKT ngày   24/5/2019 </v>
          </cell>
          <cell r="R26">
            <v>2909</v>
          </cell>
          <cell r="S26" t="str">
            <v>/ĐHKT-QĐ ngày 3/10/2019</v>
          </cell>
          <cell r="T26" t="str">
            <v>2909/ĐHKT-QĐ ngày 3/10/2019</v>
          </cell>
        </row>
        <row r="27">
          <cell r="C27" t="str">
            <v>Lương Phương Thanh 27/01/1995</v>
          </cell>
          <cell r="D27" t="str">
            <v>Lương Phương Thanh</v>
          </cell>
          <cell r="E27" t="str">
            <v>27/01/1995</v>
          </cell>
          <cell r="F27" t="str">
            <v>Chính sách hỗ trợ tín dụng cho doanh nghiệp nhỏ và vừa tại tỉnh Ninh Bình</v>
          </cell>
          <cell r="G27" t="str">
            <v>Tài chính - Ngân hàng</v>
          </cell>
          <cell r="H27" t="str">
            <v>Tài chính - Ngân hàng</v>
          </cell>
          <cell r="I27" t="str">
            <v>60340201</v>
          </cell>
          <cell r="J27" t="str">
            <v>QH-2018-E</v>
          </cell>
          <cell r="K27">
            <v>1</v>
          </cell>
          <cell r="L27" t="str">
            <v>Quản trị rủi ro tín dụng tại Ngân hàng Hợp tác xã Việt Nam</v>
          </cell>
          <cell r="M27">
            <v>0</v>
          </cell>
          <cell r="N27" t="str">
            <v>PGS.TS. Lê Trung Thành</v>
          </cell>
          <cell r="O27" t="str">
            <v>Trường ĐH Kinh tế - ĐHQGHN</v>
          </cell>
          <cell r="P27">
            <v>0</v>
          </cell>
          <cell r="Q27" t="str">
            <v xml:space="preserve">1541/QĐ-ĐHKT ngày   24/5/2019 </v>
          </cell>
          <cell r="R27">
            <v>2910</v>
          </cell>
          <cell r="S27" t="str">
            <v>/ĐHKT-QĐ ngày 3/10/2019</v>
          </cell>
          <cell r="T27" t="str">
            <v>2910/ĐHKT-QĐ ngày 3/10/2019</v>
          </cell>
        </row>
        <row r="28">
          <cell r="C28" t="str">
            <v>Hoàng Phương Thao 14/03/1984</v>
          </cell>
          <cell r="D28" t="str">
            <v>Hoàng Phương Thao</v>
          </cell>
          <cell r="E28" t="str">
            <v>14/03/1984</v>
          </cell>
          <cell r="F28" t="str">
            <v>Hoàn thiện công tác quản lý tài chính cho hoạt động Khoa học công nghệ tại Trung tâm công nghệ vi điện tử và tin học thuộc Viện ứng dụng công nghệ</v>
          </cell>
          <cell r="G28" t="str">
            <v>Tài chính - Ngân hàng</v>
          </cell>
          <cell r="H28" t="str">
            <v>Tài chính - Ngân hàng</v>
          </cell>
          <cell r="I28" t="str">
            <v>60340201</v>
          </cell>
          <cell r="J28" t="str">
            <v>QH-2018-E</v>
          </cell>
          <cell r="K28">
            <v>1</v>
          </cell>
          <cell r="L28" t="str">
            <v xml:space="preserve"> Kiểm soát chi cho các dự án thuộc Chương trình mục tiêu quốc gia xây dựng nông thôn mới tại Kho bạc Nhà nước Điện Biên</v>
          </cell>
          <cell r="M28">
            <v>0</v>
          </cell>
          <cell r="N28" t="str">
            <v>TS. Phan Hữu Nghị</v>
          </cell>
          <cell r="O28" t="str">
            <v>Trường Đại học Kinh tế Quốc dân</v>
          </cell>
          <cell r="P28">
            <v>0</v>
          </cell>
          <cell r="Q28" t="str">
            <v xml:space="preserve">1541/QĐ-ĐHKT ngày   24/5/2019 </v>
          </cell>
          <cell r="R28">
            <v>2911</v>
          </cell>
          <cell r="S28" t="str">
            <v>/ĐHKT-QĐ ngày 3/10/2019</v>
          </cell>
          <cell r="T28" t="str">
            <v>2911/ĐHKT-QĐ ngày 3/10/2019</v>
          </cell>
        </row>
        <row r="29">
          <cell r="C29" t="str">
            <v>Nguyễn Thị Thu Thảo 21/11/1994</v>
          </cell>
          <cell r="D29" t="str">
            <v>Nguyễn Thị Thu Thảo</v>
          </cell>
          <cell r="E29" t="str">
            <v>21/11/1994</v>
          </cell>
          <cell r="F29" t="str">
            <v>Quản lý tài chính tại Bệnh viện Đa khoa Đống Đa</v>
          </cell>
          <cell r="G29" t="str">
            <v>Tài chính - Ngân hàng</v>
          </cell>
          <cell r="H29" t="str">
            <v>Tài chính - Ngân hàng</v>
          </cell>
          <cell r="I29" t="str">
            <v>60340201</v>
          </cell>
          <cell r="J29" t="str">
            <v>QH-2018-E</v>
          </cell>
          <cell r="K29">
            <v>1</v>
          </cell>
          <cell r="L29" t="str">
            <v>Phân tích và dự báo tài chính công ty trách nhiệm hữu hạn Dược phẩm Hiếu Anh</v>
          </cell>
          <cell r="M29">
            <v>0</v>
          </cell>
          <cell r="N29" t="str">
            <v>TS. Nguyễn Thị Thanh Hải</v>
          </cell>
          <cell r="O29" t="str">
            <v>Trường ĐH Kinh tế - ĐHQGHN</v>
          </cell>
          <cell r="P29">
            <v>0</v>
          </cell>
          <cell r="Q29" t="str">
            <v xml:space="preserve">1541/QĐ-ĐHKT ngày   24/5/2019 </v>
          </cell>
          <cell r="R29">
            <v>2912</v>
          </cell>
          <cell r="S29" t="str">
            <v>/ĐHKT-QĐ ngày 3/10/2019</v>
          </cell>
          <cell r="T29" t="str">
            <v>2912/ĐHKT-QĐ ngày 3/10/2019</v>
          </cell>
        </row>
        <row r="30">
          <cell r="C30" t="str">
            <v>Đào Chiến Thắng 09/03/1991</v>
          </cell>
          <cell r="D30" t="str">
            <v>Đào Chiến Thắng</v>
          </cell>
          <cell r="E30" t="str">
            <v>09/03/1991</v>
          </cell>
          <cell r="F30" t="str">
            <v>Quản lý nhân lực hòa giải viên ở cơ sở của Quận Cầu Giấy, thành phố Hà Nội</v>
          </cell>
          <cell r="G30" t="str">
            <v>Tài chính - Ngân hàng</v>
          </cell>
          <cell r="H30" t="str">
            <v>Tài chính - Ngân hàng</v>
          </cell>
          <cell r="I30" t="str">
            <v>60340201</v>
          </cell>
          <cell r="J30" t="str">
            <v>QH-2018-E</v>
          </cell>
          <cell r="K30">
            <v>1</v>
          </cell>
          <cell r="L30" t="str">
            <v>Chất lượng tín dụng tại Ngân hàng Nông nghiệp và Phát triển Nông thôn Việt Nam - Chi nhánh Đông Anh</v>
          </cell>
          <cell r="M30">
            <v>0</v>
          </cell>
          <cell r="N30" t="str">
            <v>TS. Phạm Bảo Khánh</v>
          </cell>
          <cell r="O30" t="str">
            <v>Bảo Hiểm tiền gửi Việt Nam</v>
          </cell>
          <cell r="P30">
            <v>0</v>
          </cell>
          <cell r="Q30" t="str">
            <v xml:space="preserve">1541/QĐ-ĐHKT ngày   24/5/2019 </v>
          </cell>
          <cell r="R30">
            <v>2913</v>
          </cell>
          <cell r="S30" t="str">
            <v>/ĐHKT-QĐ ngày 3/10/2019</v>
          </cell>
          <cell r="T30" t="str">
            <v>2913/ĐHKT-QĐ ngày 3/10/2019</v>
          </cell>
        </row>
        <row r="31">
          <cell r="C31" t="str">
            <v>Trần Trà My 11/4/1994</v>
          </cell>
          <cell r="D31" t="str">
            <v>Trần Trà My</v>
          </cell>
          <cell r="E31" t="str">
            <v>11/4/1994</v>
          </cell>
          <cell r="F31" t="str">
            <v>Quản lý chi thường xuyên ngân sách nhà nước tại Quận Hoàng Mai, thành phố Hà Nội</v>
          </cell>
          <cell r="G31" t="str">
            <v>Tài chính - Ngân hàng</v>
          </cell>
          <cell r="H31" t="str">
            <v>Tài chính - Ngân hàng</v>
          </cell>
          <cell r="I31" t="str">
            <v>60340201</v>
          </cell>
          <cell r="J31" t="str">
            <v>QH-2018-E</v>
          </cell>
          <cell r="K31">
            <v>1</v>
          </cell>
          <cell r="L31" t="str">
            <v>Quản lý thuế thu nhập cá nhân đối với cá nhân không cư trú tại Việt Nam</v>
          </cell>
          <cell r="M31">
            <v>0</v>
          </cell>
          <cell r="N31" t="str">
            <v>TS. Đinh Thị Thanh Vân</v>
          </cell>
          <cell r="O31" t="str">
            <v>Trường ĐH Kinh tế - ĐHQGHN</v>
          </cell>
          <cell r="P31">
            <v>0</v>
          </cell>
          <cell r="Q31" t="str">
            <v>1997/QĐ-ĐHKT ngày 12/7/2019</v>
          </cell>
          <cell r="R31">
            <v>2914</v>
          </cell>
          <cell r="S31" t="str">
            <v>/ĐHKT-QĐ ngày 3/10/2019</v>
          </cell>
          <cell r="T31" t="str">
            <v>2914/ĐHKT-QĐ ngày 3/10/2019</v>
          </cell>
        </row>
        <row r="32">
          <cell r="C32" t="str">
            <v>Nguyễn Thị Phương Thủy 01/09/1993</v>
          </cell>
          <cell r="D32" t="str">
            <v>Nguyễn Thị Phương Thủy</v>
          </cell>
          <cell r="E32" t="str">
            <v>01/09/1993</v>
          </cell>
          <cell r="F32" t="str">
            <v>Quản lý tài chính dự án trúng thầu tại Công ty cổ phần đầu tư xây lắp kỹ thuật hạ tầng PIDI</v>
          </cell>
          <cell r="G32" t="str">
            <v>Tài chính - Ngân hàng</v>
          </cell>
          <cell r="H32" t="str">
            <v>Tài chính - Ngân hàng</v>
          </cell>
          <cell r="I32" t="str">
            <v>60340201</v>
          </cell>
          <cell r="J32" t="str">
            <v>QH-2018-E</v>
          </cell>
          <cell r="K32">
            <v>1</v>
          </cell>
          <cell r="L32" t="str">
            <v>Quản lý chi ngân sách nhà nước tại huyện Thuận Thành, tỉnh Bắc Ninh</v>
          </cell>
          <cell r="M32">
            <v>0</v>
          </cell>
          <cell r="N32" t="str">
            <v>TS. Trần Thị Vân Anh</v>
          </cell>
          <cell r="O32" t="str">
            <v>Trường ĐH Kinh tế - ĐHQGHN</v>
          </cell>
          <cell r="P32">
            <v>0</v>
          </cell>
          <cell r="Q32" t="str">
            <v xml:space="preserve">1541/QĐ-ĐHKT ngày   24/5/2019 </v>
          </cell>
          <cell r="R32">
            <v>2915</v>
          </cell>
          <cell r="S32" t="str">
            <v>/ĐHKT-QĐ ngày 3/10/2019</v>
          </cell>
          <cell r="T32" t="str">
            <v>2915/ĐHKT-QĐ ngày 3/10/2019</v>
          </cell>
        </row>
        <row r="33">
          <cell r="C33" t="str">
            <v>Nguyễn Duy Toàn 10/12/1977</v>
          </cell>
          <cell r="D33" t="str">
            <v>Nguyễn Duy Toàn</v>
          </cell>
          <cell r="E33" t="str">
            <v>10/12/1977</v>
          </cell>
          <cell r="F33" t="str">
            <v>Quản lý tài chính theo cơ chế tự chủ tại Trường trung cấp kinh tế Hà Nội</v>
          </cell>
          <cell r="G33" t="str">
            <v>Tài chính - Ngân hàng</v>
          </cell>
          <cell r="H33" t="str">
            <v>Tài chính - Ngân hàng</v>
          </cell>
          <cell r="I33" t="str">
            <v>60340201</v>
          </cell>
          <cell r="J33" t="str">
            <v>QH-2018-E</v>
          </cell>
          <cell r="K33">
            <v>1</v>
          </cell>
          <cell r="L33" t="str">
            <v>Hiệu quả sử dụng vốn điều hòa của Quỹ tín dụng nhân dân tại Ngân hàng Hợp tác xã Việt Nam</v>
          </cell>
          <cell r="M33">
            <v>0</v>
          </cell>
          <cell r="N33" t="str">
            <v>TS. Nguyễn Phú Hà</v>
          </cell>
          <cell r="O33" t="str">
            <v>Trường ĐH Kinh tế - ĐHQGHN</v>
          </cell>
          <cell r="P33">
            <v>0</v>
          </cell>
          <cell r="Q33" t="str">
            <v xml:space="preserve">1541/QĐ-ĐHKT ngày   24/5/2019 </v>
          </cell>
          <cell r="R33">
            <v>2916</v>
          </cell>
          <cell r="S33" t="str">
            <v>/ĐHKT-QĐ ngày 3/10/2019</v>
          </cell>
          <cell r="T33" t="str">
            <v>2916/ĐHKT-QĐ ngày 3/10/2019</v>
          </cell>
        </row>
        <row r="34">
          <cell r="C34" t="str">
            <v>Phạm Anh Tôn 30/08/1990</v>
          </cell>
          <cell r="D34" t="str">
            <v>Phạm Anh Tôn</v>
          </cell>
          <cell r="E34" t="str">
            <v>30/08/1990</v>
          </cell>
          <cell r="F34" t="str">
            <v>Kiểm soát nội bộ tại Công ty cổ phần đường sắt Thanh Hóa</v>
          </cell>
          <cell r="G34" t="str">
            <v>Tài chính - Ngân hàng</v>
          </cell>
          <cell r="H34" t="str">
            <v>Tài chính - Ngân hàng</v>
          </cell>
          <cell r="I34" t="str">
            <v>60340201</v>
          </cell>
          <cell r="J34" t="str">
            <v>QH-2018-E</v>
          </cell>
          <cell r="K34">
            <v>1</v>
          </cell>
          <cell r="L34" t="str">
            <v>Phát triển tín dụng bán lẻ tại Ngân hàng thương mại cổ phần Đầu Tư và Phát Triển Việt Nam</v>
          </cell>
          <cell r="M34">
            <v>0</v>
          </cell>
          <cell r="N34" t="str">
            <v>PGS.TS. Lê Trung Thành</v>
          </cell>
          <cell r="O34" t="str">
            <v>Trường ĐH Kinh tế - ĐHQGHN</v>
          </cell>
          <cell r="P34">
            <v>0</v>
          </cell>
          <cell r="Q34" t="str">
            <v xml:space="preserve">1541/QĐ-ĐHKT ngày   24/5/2019 </v>
          </cell>
          <cell r="R34">
            <v>2917</v>
          </cell>
          <cell r="S34" t="str">
            <v>/ĐHKT-QĐ ngày 3/10/2019</v>
          </cell>
          <cell r="T34" t="str">
            <v>2917/ĐHKT-QĐ ngày 3/10/2019</v>
          </cell>
        </row>
        <row r="35">
          <cell r="C35" t="str">
            <v>Đinh Thị Mai Trâm 28/07/1991</v>
          </cell>
          <cell r="D35" t="str">
            <v>Đinh Thị Mai Trâm</v>
          </cell>
          <cell r="E35" t="str">
            <v>28/07/1991</v>
          </cell>
          <cell r="F35" t="str">
            <v>Chiến lược phát triển của Công ty cổ phần đầu tư và xây lắp Thành An 665</v>
          </cell>
          <cell r="G35" t="str">
            <v>Tài chính - Ngân hàng</v>
          </cell>
          <cell r="H35" t="str">
            <v>Tài chính - Ngân hàng</v>
          </cell>
          <cell r="I35" t="str">
            <v>60340201</v>
          </cell>
          <cell r="J35" t="str">
            <v>QH-2018-E</v>
          </cell>
          <cell r="K35">
            <v>1</v>
          </cell>
          <cell r="L35" t="str">
            <v>Quản trị rủi ro thanh khoản tại Tổ chức tài chính vi mô TNHH MTV Tình Thương</v>
          </cell>
          <cell r="M35">
            <v>0</v>
          </cell>
          <cell r="N35" t="str">
            <v>TS. Nguyễn Phú Hà</v>
          </cell>
          <cell r="O35" t="str">
            <v>Trường ĐH Kinh tế - ĐHQGHN</v>
          </cell>
          <cell r="P35">
            <v>0</v>
          </cell>
          <cell r="Q35" t="str">
            <v xml:space="preserve">1541/QĐ-ĐHKT ngày   24/5/2019 </v>
          </cell>
          <cell r="R35">
            <v>2918</v>
          </cell>
          <cell r="S35" t="str">
            <v>/ĐHKT-QĐ ngày 3/10/2019</v>
          </cell>
          <cell r="T35" t="str">
            <v>2918/ĐHKT-QĐ ngày 3/10/2019</v>
          </cell>
        </row>
        <row r="36">
          <cell r="C36" t="str">
            <v>Nguyễn Danh Tuân 18/07/1992</v>
          </cell>
          <cell r="D36" t="str">
            <v>Nguyễn Danh Tuân</v>
          </cell>
          <cell r="E36" t="str">
            <v>18/07/1992</v>
          </cell>
          <cell r="F36" t="str">
            <v>Quản lý nhà nước đối với các khu công nghiệp trên địa bàn Vĩnh Phúc</v>
          </cell>
          <cell r="G36" t="str">
            <v>Tài chính - Ngân hàng</v>
          </cell>
          <cell r="H36" t="str">
            <v>Tài chính - Ngân hàng</v>
          </cell>
          <cell r="I36" t="str">
            <v>60340201</v>
          </cell>
          <cell r="J36" t="str">
            <v>QH-2018-E</v>
          </cell>
          <cell r="K36">
            <v>1</v>
          </cell>
          <cell r="L36" t="str">
            <v>Phát triển hoạt động cho vay khách hàng cá nhân tại ngân hàng TMCP Đầu tư và Phát triển Việt Nam - Chi nhánh Sơn Tây</v>
          </cell>
          <cell r="M36">
            <v>0</v>
          </cell>
          <cell r="N36" t="str">
            <v>TS. Đinh Thị Thanh Vân</v>
          </cell>
          <cell r="O36" t="str">
            <v>Trường ĐH Kinh tế - ĐHQGHN</v>
          </cell>
          <cell r="P36">
            <v>0</v>
          </cell>
          <cell r="Q36" t="str">
            <v xml:space="preserve">1541/QĐ-ĐHKT ngày   24/5/2019 </v>
          </cell>
          <cell r="R36">
            <v>2919</v>
          </cell>
          <cell r="S36" t="str">
            <v>/ĐHKT-QĐ ngày 3/10/2019</v>
          </cell>
          <cell r="T36" t="str">
            <v>2919/ĐHKT-QĐ ngày 3/10/2019</v>
          </cell>
        </row>
        <row r="37">
          <cell r="C37" t="str">
            <v>Nông Văn Tuấn 28/04/1989</v>
          </cell>
          <cell r="D37" t="str">
            <v>Nông Văn Tuấn</v>
          </cell>
          <cell r="E37" t="str">
            <v>28/04/1989</v>
          </cell>
          <cell r="F37" t="str">
            <v>Hoàn thiện quản lý tài chính tại Tổng Công ty điện lực thành phố Hà Nội</v>
          </cell>
          <cell r="G37" t="str">
            <v>Tài chính - Ngân hàng</v>
          </cell>
          <cell r="H37" t="str">
            <v>Tài chính - Ngân hàng</v>
          </cell>
          <cell r="I37" t="str">
            <v>60340201</v>
          </cell>
          <cell r="J37" t="str">
            <v>QH-2018-E</v>
          </cell>
          <cell r="K37">
            <v>1</v>
          </cell>
          <cell r="L37" t="str">
            <v>Chất lượng cho vay tiêu dùng tại Ngân hàng TMCP Sài Gòn - Hà Nội (SHB)</v>
          </cell>
          <cell r="M37">
            <v>0</v>
          </cell>
          <cell r="N37" t="str">
            <v>TS. Đinh Xuân Cường</v>
          </cell>
          <cell r="O37" t="str">
            <v>Nguyên cán bộ Trường ĐH Kinh tế -ĐHQGHN</v>
          </cell>
          <cell r="P37">
            <v>0</v>
          </cell>
          <cell r="Q37" t="str">
            <v xml:space="preserve">1541/QĐ-ĐHKT ngày   24/5/2019 </v>
          </cell>
          <cell r="R37">
            <v>2920</v>
          </cell>
          <cell r="S37" t="str">
            <v>/ĐHKT-QĐ ngày 3/10/2019</v>
          </cell>
          <cell r="T37" t="str">
            <v>2920/ĐHKT-QĐ ngày 3/10/2019</v>
          </cell>
        </row>
        <row r="38">
          <cell r="C38" t="str">
            <v>Lê Thanh Tùng 09/06/1993</v>
          </cell>
          <cell r="D38" t="str">
            <v>Lê Thanh Tùng</v>
          </cell>
          <cell r="E38" t="str">
            <v>09/06/1993</v>
          </cell>
          <cell r="F38" t="str">
            <v>Quản lý tài chính tại Trung tâm bảo tồn di sản Thăng Long - Hà Nội</v>
          </cell>
          <cell r="G38" t="str">
            <v>Tài chính - Ngân hàng</v>
          </cell>
          <cell r="H38" t="str">
            <v>Tài chính - Ngân hàng</v>
          </cell>
          <cell r="I38" t="str">
            <v>60340201</v>
          </cell>
          <cell r="J38" t="str">
            <v>QH-2018-E</v>
          </cell>
          <cell r="K38">
            <v>1</v>
          </cell>
          <cell r="L38" t="str">
            <v>Hiệu quả quản trị tài chính tại Nhà xuất bản Chính trị quốc gia Sự thật</v>
          </cell>
          <cell r="M38">
            <v>0</v>
          </cell>
          <cell r="N38" t="str">
            <v>TS. Vũ Thị Loan</v>
          </cell>
          <cell r="O38" t="str">
            <v>Trường ĐH Kinh tế - ĐHQGHN</v>
          </cell>
          <cell r="P38">
            <v>0</v>
          </cell>
          <cell r="Q38" t="str">
            <v xml:space="preserve">1541/QĐ-ĐHKT ngày   24/5/2019 </v>
          </cell>
          <cell r="R38">
            <v>2921</v>
          </cell>
          <cell r="S38" t="str">
            <v>/ĐHKT-QĐ ngày 3/10/2019</v>
          </cell>
          <cell r="T38" t="str">
            <v>2921/ĐHKT-QĐ ngày 3/10/2019</v>
          </cell>
        </row>
        <row r="39">
          <cell r="C39" t="str">
            <v>Lê Thị Vân 18/08/1993</v>
          </cell>
          <cell r="D39" t="str">
            <v>Lê Thị Vân</v>
          </cell>
          <cell r="E39" t="str">
            <v>18/08/1993</v>
          </cell>
          <cell r="F39" t="str">
            <v>Quản lý công trình cấp nước sạch nông thôn tại tỉnh Ninh Bình</v>
          </cell>
          <cell r="G39" t="str">
            <v>Tài chính - Ngân hàng</v>
          </cell>
          <cell r="H39" t="str">
            <v>Tài chính - Ngân hàng</v>
          </cell>
          <cell r="I39" t="str">
            <v>60340201</v>
          </cell>
          <cell r="J39" t="str">
            <v>QH-2018-E</v>
          </cell>
          <cell r="K39">
            <v>1</v>
          </cell>
          <cell r="L39" t="str">
            <v>Chất lượng thẩm định dự án đầu tư tại Trung tâm thẩm định khách hàng doanh nghiệp - Ngân hàng TMCP Quân Đội</v>
          </cell>
          <cell r="M39">
            <v>0</v>
          </cell>
          <cell r="N39" t="str">
            <v>PGS.TS. Trần Thị Thái Hà</v>
          </cell>
          <cell r="O39" t="str">
            <v>Nguyên cán bộ Trường ĐH Kinh tế -ĐHQGHN</v>
          </cell>
          <cell r="P39">
            <v>0</v>
          </cell>
          <cell r="Q39" t="str">
            <v xml:space="preserve">1541/QĐ-ĐHKT ngày   24/5/2019 </v>
          </cell>
          <cell r="R39">
            <v>2922</v>
          </cell>
          <cell r="S39" t="str">
            <v>/ĐHKT-QĐ ngày 3/10/2019</v>
          </cell>
          <cell r="T39" t="str">
            <v>2922/ĐHKT-QĐ ngày 3/10/2019</v>
          </cell>
        </row>
        <row r="40">
          <cell r="C40" t="str">
            <v>Lê Thị Hồng Vân 10/11/1994</v>
          </cell>
          <cell r="D40" t="str">
            <v>Lê Thị Hồng Vân</v>
          </cell>
          <cell r="E40" t="str">
            <v>10/11/1994</v>
          </cell>
          <cell r="F40" t="str">
            <v>Hoàn thiện công tác kiểm soát chi thường xuyên ngân sách nhà nước trong điều kiện áp dụng hệ thống thông tin quản lý ngân sách và kho bạc tại Ninh Bình</v>
          </cell>
          <cell r="G40" t="str">
            <v>Tài chính - Ngân hàng</v>
          </cell>
          <cell r="H40" t="str">
            <v>Tài chính - Ngân hàng</v>
          </cell>
          <cell r="I40" t="str">
            <v>60340201</v>
          </cell>
          <cell r="J40" t="str">
            <v>QH-2018-E</v>
          </cell>
          <cell r="K40">
            <v>1</v>
          </cell>
          <cell r="L40" t="str">
            <v>Chất lượng cho vay ngắn hạn tại Ngân hàng Nông nghiệp và Phát triển Nông thôn Việt Nam - Chi nhánh huyện Hạ Hoà, tỉnh Phú Thọ</v>
          </cell>
          <cell r="M40">
            <v>0</v>
          </cell>
          <cell r="N40" t="str">
            <v>TS. Nguyễn Thị Hương</v>
          </cell>
          <cell r="O40" t="str">
            <v>Trường Đại học Giáo dục - ĐHQGHN</v>
          </cell>
          <cell r="P40">
            <v>0</v>
          </cell>
          <cell r="Q40" t="str">
            <v xml:space="preserve">1541/QĐ-ĐHKT ngày   24/5/2019 </v>
          </cell>
          <cell r="R40">
            <v>2923</v>
          </cell>
          <cell r="S40" t="str">
            <v>/ĐHKT-QĐ ngày 3/10/2019</v>
          </cell>
          <cell r="T40" t="str">
            <v>2923/ĐHKT-QĐ ngày 3/10/2019</v>
          </cell>
        </row>
        <row r="41">
          <cell r="C41" t="str">
            <v>Cấn Xuân Vinh 13/02/1994</v>
          </cell>
          <cell r="D41" t="str">
            <v>Cấn Xuân Vinh</v>
          </cell>
          <cell r="E41" t="str">
            <v>13/02/1994</v>
          </cell>
          <cell r="F41" t="str">
            <v>Xây dựng chiến lược phát triển của Viện phát triển kinh tế hợp tác đến năm 2025, tầm nhìn 2030</v>
          </cell>
          <cell r="G41" t="str">
            <v>Tài chính - Ngân hàng</v>
          </cell>
          <cell r="H41" t="str">
            <v>Tài chính - Ngân hàng</v>
          </cell>
          <cell r="I41" t="str">
            <v>60340201</v>
          </cell>
          <cell r="J41" t="str">
            <v>QH-2018-E</v>
          </cell>
          <cell r="K41">
            <v>1</v>
          </cell>
          <cell r="L41" t="str">
            <v>Ứng dụng công nghệ tài chính vào dịch vụ viễn thông: Trường hợp MobiFone</v>
          </cell>
          <cell r="M41">
            <v>0</v>
          </cell>
          <cell r="N41" t="str">
            <v>TS. Đinh Thị Thanh Vân</v>
          </cell>
          <cell r="O41" t="str">
            <v>Trường ĐH Kinh tế - ĐHQGHN</v>
          </cell>
          <cell r="P41">
            <v>0</v>
          </cell>
          <cell r="Q41" t="str">
            <v xml:space="preserve">1541/QĐ-ĐHKT ngày   24/5/2019 </v>
          </cell>
          <cell r="R41">
            <v>2924</v>
          </cell>
          <cell r="S41" t="str">
            <v>/ĐHKT-QĐ ngày 3/10/2019</v>
          </cell>
          <cell r="T41" t="str">
            <v>2924/ĐHKT-QĐ ngày 3/10/2019</v>
          </cell>
        </row>
        <row r="42">
          <cell r="C42" t="str">
            <v>Lê Thái Anh 20/03/1972</v>
          </cell>
          <cell r="D42" t="str">
            <v>Lê Thái Anh</v>
          </cell>
          <cell r="E42" t="str">
            <v>20/03/1972</v>
          </cell>
          <cell r="F42" t="str">
            <v>Quản lý tài chính tại Cục ứng dụng và phát triển công nghệ</v>
          </cell>
          <cell r="G42" t="str">
            <v>Quản trị kinh doanh</v>
          </cell>
          <cell r="H42" t="str">
            <v>Quản trị kinh doanh</v>
          </cell>
          <cell r="I42" t="str">
            <v>60340102</v>
          </cell>
          <cell r="J42" t="str">
            <v>QH-2018-E</v>
          </cell>
          <cell r="K42">
            <v>1</v>
          </cell>
          <cell r="L42" t="str">
            <v>Văn hóa kinh doanh tại chuỗi cửa hàng tiện lợi Vinmart+ tại Hà Nội</v>
          </cell>
          <cell r="M42">
            <v>0</v>
          </cell>
          <cell r="N42" t="str">
            <v>TS. Nguyễn Thùy Dung</v>
          </cell>
          <cell r="O42" t="str">
            <v>Trường ĐH Kinh tế - ĐHQGHN</v>
          </cell>
          <cell r="P42">
            <v>0</v>
          </cell>
          <cell r="Q42" t="str">
            <v xml:space="preserve">1539/QĐ-ĐHKT ngày   24/5/2019 </v>
          </cell>
          <cell r="R42">
            <v>2925</v>
          </cell>
          <cell r="S42" t="str">
            <v>/ĐHKT-QĐ ngày 3/10/2019</v>
          </cell>
          <cell r="T42" t="str">
            <v>2925/ĐHKT-QĐ ngày 3/10/2019</v>
          </cell>
        </row>
        <row r="43">
          <cell r="C43" t="str">
            <v>Vũ Cao Đại 30/09/1993</v>
          </cell>
          <cell r="D43" t="str">
            <v>Vũ Cao Đại</v>
          </cell>
          <cell r="E43" t="str">
            <v>30/09/1993</v>
          </cell>
          <cell r="F43" t="str">
            <v>Nâng cao công tác kiểm soát chi ngân sách nhà nước qua kho bạc nhà nước Ứng Hòa - Hà Nội</v>
          </cell>
          <cell r="G43" t="str">
            <v>Quản trị kinh doanh</v>
          </cell>
          <cell r="H43" t="str">
            <v>Quản trị kinh doanh</v>
          </cell>
          <cell r="I43" t="str">
            <v>60340102</v>
          </cell>
          <cell r="J43" t="str">
            <v>QH-2018-E</v>
          </cell>
          <cell r="K43">
            <v>1</v>
          </cell>
          <cell r="L43" t="str">
            <v>Các nhân tố ảnh hưởng đến lòng trung thành của người tiêu dùng trên địa bàn Hà Nội với loại hình kinh doanh thời trang trực tuyến</v>
          </cell>
          <cell r="M43">
            <v>0</v>
          </cell>
          <cell r="N43" t="str">
            <v>TS. Nguyễn Thị Phi Nga</v>
          </cell>
          <cell r="O43" t="str">
            <v>Trường ĐH Kinh tế - ĐHQGHN</v>
          </cell>
          <cell r="P43">
            <v>0</v>
          </cell>
          <cell r="Q43" t="str">
            <v xml:space="preserve">1539/QĐ-ĐHKT ngày   24/5/2019 </v>
          </cell>
          <cell r="R43">
            <v>2926</v>
          </cell>
          <cell r="S43" t="str">
            <v>/ĐHKT-QĐ ngày 3/10/2019</v>
          </cell>
          <cell r="T43" t="str">
            <v>2926/ĐHKT-QĐ ngày 3/10/2019</v>
          </cell>
        </row>
        <row r="44">
          <cell r="C44" t="str">
            <v>Đặng Hoàng Đạo 18/06/1995</v>
          </cell>
          <cell r="D44" t="str">
            <v>Đặng Hoàng Đạo</v>
          </cell>
          <cell r="E44" t="str">
            <v>18/06/1995</v>
          </cell>
          <cell r="F44" t="str">
            <v>Kiểm soát chi thường xuyên ngân sách nhà nước qua Kho bạc nhà nước Quế Võ Bắc Ninh</v>
          </cell>
          <cell r="G44" t="str">
            <v>Quản trị kinh doanh</v>
          </cell>
          <cell r="H44" t="str">
            <v>Quản trị kinh doanh</v>
          </cell>
          <cell r="I44" t="str">
            <v>60340102</v>
          </cell>
          <cell r="J44" t="str">
            <v>QH-2018-E</v>
          </cell>
          <cell r="K44">
            <v>1</v>
          </cell>
          <cell r="L44" t="str">
            <v>Ảnh hưởng của văn hóa doanh nghiệp tới kết quả hoạt động kinh doanh tại Tập đoàn truyền thông Bizman</v>
          </cell>
          <cell r="M44">
            <v>0</v>
          </cell>
          <cell r="N44" t="str">
            <v>TS. Nguyễn Thùy Dung</v>
          </cell>
          <cell r="O44" t="str">
            <v>Trường ĐH Kinh tế - ĐHQGHN</v>
          </cell>
          <cell r="P44">
            <v>0</v>
          </cell>
          <cell r="Q44" t="str">
            <v xml:space="preserve">1539/QĐ-ĐHKT ngày   24/5/2019 </v>
          </cell>
          <cell r="R44">
            <v>2927</v>
          </cell>
          <cell r="S44" t="str">
            <v>/ĐHKT-QĐ ngày 3/10/2019</v>
          </cell>
          <cell r="T44" t="str">
            <v>2927/ĐHKT-QĐ ngày 3/10/2019</v>
          </cell>
        </row>
        <row r="45">
          <cell r="C45" t="str">
            <v>Trịnh Hải Hiền 03/08/1989</v>
          </cell>
          <cell r="D45" t="str">
            <v>Trịnh Hải Hiền</v>
          </cell>
          <cell r="E45" t="str">
            <v>03/08/1989</v>
          </cell>
          <cell r="F45" t="str">
            <v>Quản lý nhà nước về du lịch trên địa bàn tỉnh Vĩnh Phúc</v>
          </cell>
          <cell r="G45" t="str">
            <v>Quản trị kinh doanh</v>
          </cell>
          <cell r="H45" t="str">
            <v>Quản trị kinh doanh</v>
          </cell>
          <cell r="I45" t="str">
            <v>60340102</v>
          </cell>
          <cell r="J45" t="str">
            <v>QH-2018-E</v>
          </cell>
          <cell r="K45">
            <v>1</v>
          </cell>
          <cell r="L45" t="str">
            <v>Các nhân tố ảnh hưởng đến động lực làm việc của nhân viên: Nghiên cứu điển hình tại Công ty cổ phần đầu tư Lê Bảo Minh</v>
          </cell>
          <cell r="M45">
            <v>0</v>
          </cell>
          <cell r="N45" t="str">
            <v>TS. Lưu Thị Minh Ngọc</v>
          </cell>
          <cell r="O45" t="str">
            <v>Trường ĐH Kinh tế - ĐHQGHN</v>
          </cell>
          <cell r="P45">
            <v>0</v>
          </cell>
          <cell r="Q45" t="str">
            <v xml:space="preserve">1539/QĐ-ĐHKT ngày   24/5/2019 </v>
          </cell>
          <cell r="R45">
            <v>2928</v>
          </cell>
          <cell r="S45" t="str">
            <v>/ĐHKT-QĐ ngày 3/10/2019</v>
          </cell>
          <cell r="T45" t="str">
            <v>2928/ĐHKT-QĐ ngày 3/10/2019</v>
          </cell>
        </row>
        <row r="46">
          <cell r="C46" t="str">
            <v>Vũ Đại Hiệp 16/08/1991</v>
          </cell>
          <cell r="D46" t="str">
            <v>Vũ Đại Hiệp</v>
          </cell>
          <cell r="E46" t="str">
            <v>16/08/1991</v>
          </cell>
          <cell r="F46" t="str">
            <v>Quản lý nhân lực tại Ngân hàng thương mại cổ phần Sài Gòn - Hà Nội (SHB) - chi nhánh Hà Nội</v>
          </cell>
          <cell r="G46" t="str">
            <v>Quản trị kinh doanh</v>
          </cell>
          <cell r="H46" t="str">
            <v>Quản trị kinh doanh</v>
          </cell>
          <cell r="I46" t="str">
            <v>60340102</v>
          </cell>
          <cell r="J46" t="str">
            <v>QH-2018-E</v>
          </cell>
          <cell r="K46">
            <v>1</v>
          </cell>
          <cell r="L46" t="str">
            <v>Phát triển thương hiệu của Ngân hàng Thương mại cổ phần Bản Việt</v>
          </cell>
          <cell r="M46">
            <v>0</v>
          </cell>
          <cell r="N46" t="str">
            <v>TS. Vũ Thị Minh Hiền</v>
          </cell>
          <cell r="O46" t="str">
            <v>Trường ĐH Kinh tế - ĐHQGHN</v>
          </cell>
          <cell r="P46">
            <v>0</v>
          </cell>
          <cell r="Q46" t="str">
            <v xml:space="preserve">1539/QĐ-ĐHKT ngày   24/5/2019 </v>
          </cell>
          <cell r="R46">
            <v>2929</v>
          </cell>
          <cell r="S46" t="str">
            <v>/ĐHKT-QĐ ngày 3/10/2019</v>
          </cell>
          <cell r="T46" t="str">
            <v>2929/ĐHKT-QĐ ngày 3/10/2019</v>
          </cell>
        </row>
        <row r="47">
          <cell r="C47" t="str">
            <v>Đặng Thị Hòa 08/08/1983</v>
          </cell>
          <cell r="D47" t="str">
            <v>Đặng Thị Hòa</v>
          </cell>
          <cell r="E47" t="str">
            <v>08/08/1983</v>
          </cell>
          <cell r="F47" t="str">
            <v>Quản lý tài chính tại Công ty cổ phần công nghệ Nga</v>
          </cell>
          <cell r="G47" t="str">
            <v>Quản trị kinh doanh</v>
          </cell>
          <cell r="H47" t="str">
            <v>Quản trị kinh doanh</v>
          </cell>
          <cell r="I47" t="str">
            <v>60340102</v>
          </cell>
          <cell r="J47" t="str">
            <v>QH-2018-E</v>
          </cell>
          <cell r="K47">
            <v>1</v>
          </cell>
          <cell r="L47" t="str">
            <v>Đào tạo nguồn nhân lực tại Ngân hàng TMCP Bắc Á</v>
          </cell>
          <cell r="M47">
            <v>0</v>
          </cell>
          <cell r="N47" t="str">
            <v>PGS.TS. Nguyễn Mạnh Tuân</v>
          </cell>
          <cell r="O47" t="str">
            <v>Trường ĐH Kinh tế - ĐHQGHN</v>
          </cell>
          <cell r="P47">
            <v>0</v>
          </cell>
          <cell r="Q47" t="str">
            <v xml:space="preserve">1539/QĐ-ĐHKT ngày   24/5/2019 </v>
          </cell>
          <cell r="R47">
            <v>2930</v>
          </cell>
          <cell r="S47" t="str">
            <v>/ĐHKT-QĐ ngày 3/10/2019</v>
          </cell>
          <cell r="T47" t="str">
            <v>2930/ĐHKT-QĐ ngày 3/10/2019</v>
          </cell>
        </row>
        <row r="48">
          <cell r="C48" t="str">
            <v>Cấn Đình Luận 06/12/1985</v>
          </cell>
          <cell r="D48" t="str">
            <v>Cấn Đình Luận</v>
          </cell>
          <cell r="E48" t="str">
            <v>06/12/1985</v>
          </cell>
          <cell r="F48">
            <v>0</v>
          </cell>
          <cell r="G48" t="str">
            <v>Quản trị kinh doanh</v>
          </cell>
          <cell r="H48" t="str">
            <v>Quản trị kinh doanh</v>
          </cell>
          <cell r="I48" t="str">
            <v>60340102</v>
          </cell>
          <cell r="J48" t="str">
            <v>QH-2018-E</v>
          </cell>
          <cell r="K48">
            <v>1</v>
          </cell>
          <cell r="L48" t="str">
            <v>Quản trị tinh gọn tại Văn phòng Bộ Khoa học và Công nghệ</v>
          </cell>
          <cell r="M48">
            <v>0</v>
          </cell>
          <cell r="N48" t="str">
            <v>PGS.TS. Nguyễn Đăng Minh</v>
          </cell>
          <cell r="O48" t="str">
            <v>Trường ĐH Kinh tế - ĐHQGHN</v>
          </cell>
          <cell r="P48">
            <v>0</v>
          </cell>
          <cell r="Q48" t="str">
            <v xml:space="preserve">1539/QĐ-ĐHKT ngày   24/5/2019 </v>
          </cell>
          <cell r="R48">
            <v>2931</v>
          </cell>
          <cell r="S48" t="str">
            <v>/ĐHKT-QĐ ngày 3/10/2019</v>
          </cell>
          <cell r="T48" t="str">
            <v>2931/ĐHKT-QĐ ngày 3/10/2019</v>
          </cell>
        </row>
        <row r="49">
          <cell r="C49" t="str">
            <v>Phan Thế Mạnh 18/07/1990</v>
          </cell>
          <cell r="D49" t="str">
            <v>Phan Thế Mạnh</v>
          </cell>
          <cell r="E49" t="str">
            <v>18/07/1990</v>
          </cell>
          <cell r="F49" t="str">
            <v>Hoàn thiện quản lý nhà nước trong phát triển hạ tầng giao thông nông thôn ở tỉnh Ninh Bình</v>
          </cell>
          <cell r="G49" t="str">
            <v>Quản trị kinh doanh</v>
          </cell>
          <cell r="H49" t="str">
            <v>Quản trị kinh doanh</v>
          </cell>
          <cell r="I49" t="str">
            <v>60340102</v>
          </cell>
          <cell r="J49" t="str">
            <v>QH-2018-E</v>
          </cell>
          <cell r="K49">
            <v>1</v>
          </cell>
          <cell r="L49" t="str">
            <v>Tạo động lực cho người lao động tại Công ty TNHH MTV Thanh Bình</v>
          </cell>
          <cell r="M49">
            <v>0</v>
          </cell>
          <cell r="N49" t="str">
            <v>TS. Đinh Văn Toàn</v>
          </cell>
          <cell r="O49" t="str">
            <v>Đại học Quốc gia Hà Nội</v>
          </cell>
          <cell r="P49">
            <v>0</v>
          </cell>
          <cell r="Q49" t="str">
            <v xml:space="preserve">1539/QĐ-ĐHKT ngày   24/5/2019 </v>
          </cell>
          <cell r="R49">
            <v>2932</v>
          </cell>
          <cell r="S49" t="str">
            <v>/ĐHKT-QĐ ngày 3/10/2019</v>
          </cell>
          <cell r="T49" t="str">
            <v>2932/ĐHKT-QĐ ngày 3/10/2019</v>
          </cell>
        </row>
        <row r="50">
          <cell r="C50" t="str">
            <v>Nguyễn Thị Mến 02/05/1994</v>
          </cell>
          <cell r="D50" t="str">
            <v>Nguyễn Thị Mến</v>
          </cell>
          <cell r="E50" t="str">
            <v>02/05/1994</v>
          </cell>
          <cell r="F50" t="str">
            <v>Hoàn thiện chính sách thương mại điện tử ở Việt Nam</v>
          </cell>
          <cell r="G50" t="str">
            <v>Quản trị kinh doanh</v>
          </cell>
          <cell r="H50" t="str">
            <v>Quản trị kinh doanh</v>
          </cell>
          <cell r="I50" t="str">
            <v>60340102</v>
          </cell>
          <cell r="J50" t="str">
            <v>QH-2018-E</v>
          </cell>
          <cell r="K50">
            <v>1</v>
          </cell>
          <cell r="L50" t="str">
            <v>Chiến lược marketing mix tại Công ty cổ phần PRIME Đại Việt</v>
          </cell>
          <cell r="M50">
            <v>0</v>
          </cell>
          <cell r="N50" t="str">
            <v>PGS.TS. Nguyễn Mạnh Tuân</v>
          </cell>
          <cell r="O50" t="str">
            <v>Trường ĐH Kinh tế - ĐHQGHN</v>
          </cell>
          <cell r="P50">
            <v>0</v>
          </cell>
          <cell r="Q50" t="str">
            <v xml:space="preserve">1539/QĐ-ĐHKT ngày   24/5/2019 </v>
          </cell>
          <cell r="R50">
            <v>2933</v>
          </cell>
          <cell r="S50" t="str">
            <v>/ĐHKT-QĐ ngày 3/10/2019</v>
          </cell>
          <cell r="T50" t="str">
            <v>2933/ĐHKT-QĐ ngày 3/10/2019</v>
          </cell>
        </row>
        <row r="51">
          <cell r="C51" t="str">
            <v>Đặng Hà Mi 25/02/1992</v>
          </cell>
          <cell r="D51" t="str">
            <v>Đặng Hà Mi</v>
          </cell>
          <cell r="E51" t="str">
            <v>25/02/1992</v>
          </cell>
          <cell r="F51" t="str">
            <v>Quản lý nhân lực tại Cục quản trị - Tổng cục hậu cần kỹ thuật - Bộ Công An</v>
          </cell>
          <cell r="G51" t="str">
            <v>Quản trị kinh doanh</v>
          </cell>
          <cell r="H51" t="str">
            <v>Quản trị kinh doanh</v>
          </cell>
          <cell r="I51" t="str">
            <v>60340102</v>
          </cell>
          <cell r="J51" t="str">
            <v>QH-2018-E</v>
          </cell>
          <cell r="K51">
            <v>1</v>
          </cell>
          <cell r="L51" t="str">
            <v>Hoạt động marketing của Công ty TNHH Descor Style Việt Nam</v>
          </cell>
          <cell r="M51">
            <v>0</v>
          </cell>
          <cell r="N51" t="str">
            <v>TS. Phạm Thu Phương</v>
          </cell>
          <cell r="O51" t="str">
            <v>Trường ĐH Kinh tế - ĐHQGHN</v>
          </cell>
          <cell r="P51">
            <v>0</v>
          </cell>
          <cell r="Q51" t="str">
            <v xml:space="preserve">1539/QĐ-ĐHKT ngày   24/5/2019 </v>
          </cell>
          <cell r="R51">
            <v>2934</v>
          </cell>
          <cell r="S51" t="str">
            <v>/ĐHKT-QĐ ngày 3/10/2019</v>
          </cell>
          <cell r="T51" t="str">
            <v>2934/ĐHKT-QĐ ngày 3/10/2019</v>
          </cell>
        </row>
        <row r="52">
          <cell r="C52" t="str">
            <v>Nguyễn Đăng Quân 20/06/1994</v>
          </cell>
          <cell r="D52" t="str">
            <v>Nguyễn Đăng Quân</v>
          </cell>
          <cell r="E52" t="str">
            <v>20/06/1994</v>
          </cell>
          <cell r="F52" t="str">
            <v>Quản lý nguồn nhân lực tại Kho bạc nhà nước huyện Văn Yên</v>
          </cell>
          <cell r="G52" t="str">
            <v>Quản trị kinh doanh</v>
          </cell>
          <cell r="H52" t="str">
            <v>Quản trị kinh doanh</v>
          </cell>
          <cell r="I52" t="str">
            <v>60340102</v>
          </cell>
          <cell r="J52" t="str">
            <v>QH-2018-E</v>
          </cell>
          <cell r="K52">
            <v>1</v>
          </cell>
          <cell r="L52" t="str">
            <v>Đào tạo nguồn nhân lực tại Công ty cổ phần Gạch men TASA</v>
          </cell>
          <cell r="M52">
            <v>0</v>
          </cell>
          <cell r="N52" t="str">
            <v>PGS.TS. Nhâm Phong Tuân</v>
          </cell>
          <cell r="O52" t="str">
            <v>Trường ĐH Kinh tế - ĐHQGHN</v>
          </cell>
          <cell r="P52">
            <v>0</v>
          </cell>
          <cell r="Q52" t="str">
            <v xml:space="preserve">1539/QĐ-ĐHKT ngày   24/5/2019 </v>
          </cell>
          <cell r="R52">
            <v>2935</v>
          </cell>
          <cell r="S52" t="str">
            <v>/ĐHKT-QĐ ngày 3/10/2019</v>
          </cell>
          <cell r="T52" t="str">
            <v>2935/ĐHKT-QĐ ngày 3/10/2019</v>
          </cell>
        </row>
        <row r="53">
          <cell r="C53" t="str">
            <v>Thân Thị Thanh Tâm 21/10/1994</v>
          </cell>
          <cell r="D53" t="str">
            <v>Thân Thị Thanh Tâm</v>
          </cell>
          <cell r="E53" t="str">
            <v>21/10/1994</v>
          </cell>
          <cell r="F53" t="str">
            <v>Quản lý nhân lực tại Trường Đại học sân khấu điện ảnh Hà Nội</v>
          </cell>
          <cell r="G53" t="str">
            <v>Quản trị kinh doanh</v>
          </cell>
          <cell r="H53" t="str">
            <v>Quản trị kinh doanh</v>
          </cell>
          <cell r="I53" t="str">
            <v>60340102</v>
          </cell>
          <cell r="J53" t="str">
            <v>QH-2018-E</v>
          </cell>
          <cell r="K53">
            <v>1</v>
          </cell>
          <cell r="L53" t="str">
            <v>Marketing mix của Ngân hàng TMCP Hàng Hải Việt Nam (MSB) trên địa bàn Hà Nội</v>
          </cell>
          <cell r="M53">
            <v>0</v>
          </cell>
          <cell r="N53" t="str">
            <v>TS. Hồ Chí Dũng</v>
          </cell>
          <cell r="O53" t="str">
            <v>Công ty Cổ phần People One</v>
          </cell>
          <cell r="P53">
            <v>0</v>
          </cell>
          <cell r="Q53" t="str">
            <v xml:space="preserve">1539/QĐ-ĐHKT ngày   24/5/2019 </v>
          </cell>
          <cell r="R53">
            <v>2936</v>
          </cell>
          <cell r="S53" t="str">
            <v>/ĐHKT-QĐ ngày 3/10/2019</v>
          </cell>
          <cell r="T53" t="str">
            <v>2936/ĐHKT-QĐ ngày 3/10/2019</v>
          </cell>
        </row>
        <row r="54">
          <cell r="C54" t="str">
            <v>Phạm Việt Tiệp 25/11/1985</v>
          </cell>
          <cell r="D54" t="str">
            <v>Phạm Việt Tiệp</v>
          </cell>
          <cell r="E54" t="str">
            <v>25/11/1985</v>
          </cell>
          <cell r="F54" t="str">
            <v>Công tác tuyển dụng tại Công ty dịch vụ mặt đất Sân bay Việt Nam</v>
          </cell>
          <cell r="G54" t="str">
            <v>Quản trị kinh doanh</v>
          </cell>
          <cell r="H54" t="str">
            <v>Quản trị kinh doanh</v>
          </cell>
          <cell r="I54" t="str">
            <v>60340102</v>
          </cell>
          <cell r="J54" t="str">
            <v>QH-2018-E</v>
          </cell>
          <cell r="K54">
            <v>1</v>
          </cell>
          <cell r="L54" t="str">
            <v>Phát triển hệ thống nhượng quyền thương mại: Nghiên cứu điển hình một số chuỗi cửa hàng F&amp;B tại Việt Nam</v>
          </cell>
          <cell r="M54">
            <v>0</v>
          </cell>
          <cell r="N54" t="str">
            <v>PGS.TS. Nguyễn Anh Tuấn</v>
          </cell>
          <cell r="O54" t="str">
            <v>Trường ĐH Sư phạm Thể dục Thể thao Hà Nội</v>
          </cell>
          <cell r="P54">
            <v>0</v>
          </cell>
          <cell r="Q54" t="str">
            <v xml:space="preserve">1539/QĐ-ĐHKT ngày   24/5/2019 </v>
          </cell>
          <cell r="R54">
            <v>2937</v>
          </cell>
          <cell r="S54" t="str">
            <v>/ĐHKT-QĐ ngày 3/10/2019</v>
          </cell>
          <cell r="T54" t="str">
            <v>2937/ĐHKT-QĐ ngày 3/10/2019</v>
          </cell>
        </row>
        <row r="55">
          <cell r="C55" t="str">
            <v>Phan Thị Thùy Trang 29/06/1989</v>
          </cell>
          <cell r="D55" t="str">
            <v>Phan Thị Thùy Trang</v>
          </cell>
          <cell r="E55" t="str">
            <v>29/06/1989</v>
          </cell>
          <cell r="F55" t="str">
            <v>Quản lý nguồn lực khoa học và công nghệ trong hoạt động sản xuất tại Công ty Thông tin M1</v>
          </cell>
          <cell r="G55" t="str">
            <v>Quản trị kinh doanh</v>
          </cell>
          <cell r="H55" t="str">
            <v>Quản trị kinh doanh</v>
          </cell>
          <cell r="I55" t="str">
            <v>60340102</v>
          </cell>
          <cell r="J55" t="str">
            <v>QH-2018-E</v>
          </cell>
          <cell r="K55">
            <v>1</v>
          </cell>
          <cell r="L55" t="str">
            <v>Chất lượng dịch vụ khách hàng cá nhân tại Ngân hàng Thương mại Cổ phần Công thương Việt Nam - Chi nhánh Thành phố Hà Nội</v>
          </cell>
          <cell r="M55">
            <v>0</v>
          </cell>
          <cell r="N55" t="str">
            <v>PGS.TS. Trần Anh Tài</v>
          </cell>
          <cell r="O55" t="str">
            <v>Trường ĐH Kinh tế - ĐHQGHN</v>
          </cell>
          <cell r="P55" t="str">
            <v>K24 xét lần 1</v>
          </cell>
          <cell r="Q55" t="str">
            <v xml:space="preserve">1539/QĐ-ĐHKT ngày   24/5/2019 </v>
          </cell>
          <cell r="R55">
            <v>2938</v>
          </cell>
          <cell r="S55" t="str">
            <v>/ĐHKT-QĐ ngày 3/10/2019</v>
          </cell>
          <cell r="T55" t="str">
            <v>2938/ĐHKT-QĐ ngày 3/10/2019</v>
          </cell>
        </row>
        <row r="56">
          <cell r="C56" t="str">
            <v>Đoàn Thanh Tùng 17/03/1977</v>
          </cell>
          <cell r="D56" t="str">
            <v>Đoàn Thanh Tùng</v>
          </cell>
          <cell r="E56" t="str">
            <v>17/03/1977</v>
          </cell>
          <cell r="F56" t="str">
            <v>Quản lý công tác tài chính tại Trung tâm hội nghị 37 Hùng Vương</v>
          </cell>
          <cell r="G56" t="str">
            <v>Quản trị kinh doanh</v>
          </cell>
          <cell r="H56" t="str">
            <v>Quản trị kinh doanh</v>
          </cell>
          <cell r="I56" t="str">
            <v>60340102</v>
          </cell>
          <cell r="J56" t="str">
            <v>QH-2018-E</v>
          </cell>
          <cell r="K56">
            <v>1</v>
          </cell>
          <cell r="L56" t="str">
            <v>Xây dựng văn hóa doanh nghiệp tại Công ty Cổ phần đầu tư Kenli</v>
          </cell>
          <cell r="M56">
            <v>0</v>
          </cell>
          <cell r="N56" t="str">
            <v>PGS.TS Hoàng Văn Hải</v>
          </cell>
          <cell r="O56" t="str">
            <v>Trường ĐH Kinh tế - ĐHQGHN</v>
          </cell>
          <cell r="P56">
            <v>0</v>
          </cell>
          <cell r="Q56" t="str">
            <v xml:space="preserve">1539/QĐ-ĐHKT ngày   24/5/2019 </v>
          </cell>
          <cell r="R56">
            <v>2939</v>
          </cell>
          <cell r="S56" t="str">
            <v>/ĐHKT-QĐ ngày 3/10/2019</v>
          </cell>
          <cell r="T56" t="str">
            <v>2939/ĐHKT-QĐ ngày 3/10/2019</v>
          </cell>
        </row>
        <row r="57">
          <cell r="C57" t="str">
            <v>Nguyễn Hoàng Tùng 04/12/1986</v>
          </cell>
          <cell r="D57" t="str">
            <v>Nguyễn Hoàng Tùng</v>
          </cell>
          <cell r="E57" t="str">
            <v>04/12/1986</v>
          </cell>
          <cell r="F57" t="str">
            <v>Quản lý nguồn nhân lực tại Ngân hàng thương mại cổ phần đại chúng Việt Nam - chi nhánh Đống Đa</v>
          </cell>
          <cell r="G57" t="str">
            <v>Quản trị kinh doanh</v>
          </cell>
          <cell r="H57" t="str">
            <v>Quản trị kinh doanh</v>
          </cell>
          <cell r="I57" t="str">
            <v>60340102</v>
          </cell>
          <cell r="J57" t="str">
            <v>QH-2018-E</v>
          </cell>
          <cell r="K57">
            <v>1</v>
          </cell>
          <cell r="L57" t="str">
            <v>Các nhân tố ảnh hưởng đến quyết định sử dụng hệ thống phân phối online với sản phẩm chăm sóc sức khỏe tại Hà Nội</v>
          </cell>
          <cell r="M57">
            <v>0</v>
          </cell>
          <cell r="N57" t="str">
            <v>TS. Nguyễn Thị Phi Nga</v>
          </cell>
          <cell r="O57" t="str">
            <v>Trường ĐH Kinh tế - ĐHQGHN</v>
          </cell>
          <cell r="P57">
            <v>0</v>
          </cell>
          <cell r="Q57" t="str">
            <v xml:space="preserve">1539/QĐ-ĐHKT ngày   24/5/2019 </v>
          </cell>
          <cell r="R57">
            <v>2940</v>
          </cell>
          <cell r="S57" t="str">
            <v>/ĐHKT-QĐ ngày 3/10/2019</v>
          </cell>
          <cell r="T57" t="str">
            <v>2940/ĐHKT-QĐ ngày 3/10/2019</v>
          </cell>
        </row>
        <row r="58">
          <cell r="C58" t="str">
            <v>Nguyễn Thúc Đoàn 15/5/1981</v>
          </cell>
          <cell r="D58" t="str">
            <v>Nguyễn Thúc Đoàn</v>
          </cell>
          <cell r="E58" t="str">
            <v>15/5/1981</v>
          </cell>
          <cell r="F58">
            <v>0</v>
          </cell>
          <cell r="G58" t="str">
            <v>Quản trị kinh doanh</v>
          </cell>
          <cell r="H58" t="str">
            <v>Quản trị kinh doanh</v>
          </cell>
          <cell r="I58" t="str">
            <v>60340102</v>
          </cell>
          <cell r="J58" t="str">
            <v>QH-2017-E</v>
          </cell>
          <cell r="K58">
            <v>2</v>
          </cell>
          <cell r="L58" t="str">
            <v>Xây dựng thương hiệu nhà tuyển dụng tại Công ty TNHH Kiểm toán và Tư vấn RSM Việt Nam</v>
          </cell>
          <cell r="M58">
            <v>0</v>
          </cell>
          <cell r="N58" t="str">
            <v>TS. Đỗ Xuân Trường</v>
          </cell>
          <cell r="O58" t="str">
            <v>Trường ĐH Kinh tế - ĐHQGHN</v>
          </cell>
          <cell r="P58">
            <v>0</v>
          </cell>
          <cell r="Q58" t="str">
            <v xml:space="preserve">1539/QĐ-ĐHKT ngày   24/5/2019 </v>
          </cell>
          <cell r="R58">
            <v>2941</v>
          </cell>
          <cell r="S58" t="str">
            <v>/ĐHKT-QĐ ngày 3/10/2019</v>
          </cell>
          <cell r="T58" t="str">
            <v>2941/ĐHKT-QĐ ngày 3/10/2019</v>
          </cell>
        </row>
        <row r="59">
          <cell r="C59" t="str">
            <v>Đặng Hữu Hưng 18/11/1988</v>
          </cell>
          <cell r="D59" t="str">
            <v>Đặng Hữu Hưng</v>
          </cell>
          <cell r="E59" t="str">
            <v>18/11/1988</v>
          </cell>
          <cell r="F59">
            <v>0</v>
          </cell>
          <cell r="G59" t="str">
            <v>Quản trị kinh doanh</v>
          </cell>
          <cell r="H59" t="str">
            <v>Quản trị kinh doanh</v>
          </cell>
          <cell r="I59" t="str">
            <v>60340102</v>
          </cell>
          <cell r="J59" t="str">
            <v>QH-2017-E</v>
          </cell>
          <cell r="K59">
            <v>2</v>
          </cell>
          <cell r="L59" t="str">
            <v>Chiến lược kinh doanh của xí nghiệp In - Nhà máy Z176 - Tổng cục công nghiệp quốc phòng</v>
          </cell>
          <cell r="M59">
            <v>0</v>
          </cell>
          <cell r="N59" t="str">
            <v>TS. Đỗ Xuân Trường</v>
          </cell>
          <cell r="O59" t="str">
            <v>Trường ĐH Kinh tế - ĐHQGHN</v>
          </cell>
          <cell r="P59">
            <v>0</v>
          </cell>
          <cell r="Q59" t="str">
            <v xml:space="preserve">2000/QĐ-ĐHKT ngày   12/7/2019 </v>
          </cell>
          <cell r="R59">
            <v>2942</v>
          </cell>
          <cell r="S59" t="str">
            <v>/ĐHKT-QĐ ngày 3/10/2019</v>
          </cell>
          <cell r="T59" t="str">
            <v>2942/ĐHKT-QĐ ngày 3/10/2019</v>
          </cell>
        </row>
        <row r="60">
          <cell r="C60" t="str">
            <v>Trần Văn Tuấn 23/05/1991</v>
          </cell>
          <cell r="D60" t="str">
            <v>Trần Văn Tuấn</v>
          </cell>
          <cell r="E60" t="str">
            <v>23/05/1991</v>
          </cell>
          <cell r="F60" t="str">
            <v>Quản trị nguồn nhân lực của Công ty Cổ phần xây dựng và phát triển nhà DAC Hà Nội</v>
          </cell>
          <cell r="G60" t="str">
            <v>Quản trị kinh doanh</v>
          </cell>
          <cell r="H60" t="str">
            <v>Quản trị kinh doanh</v>
          </cell>
          <cell r="I60" t="str">
            <v>60340102</v>
          </cell>
          <cell r="J60" t="str">
            <v>QH-2018-E</v>
          </cell>
          <cell r="K60">
            <v>1</v>
          </cell>
          <cell r="L60" t="str">
            <v>Các yếu tố ảnh hưởng đến hành vi vay tiêu dùng của khách hàng cá nhân tại Ngân hàng Thương mại cổ phần Đầu tư và Phát triển Việt Nam - Chi nhánh Sở giao dịch 1</v>
          </cell>
          <cell r="M60">
            <v>0</v>
          </cell>
          <cell r="N60" t="str">
            <v>TS. Nguyễn Phương Mai</v>
          </cell>
          <cell r="O60" t="str">
            <v>Trường ĐH Kinh tế - ĐHQGHN</v>
          </cell>
          <cell r="P60">
            <v>0</v>
          </cell>
          <cell r="Q60" t="str">
            <v xml:space="preserve">1539/QĐ-ĐHKT ngày   24/5/2019 </v>
          </cell>
          <cell r="R60">
            <v>2943</v>
          </cell>
          <cell r="S60" t="str">
            <v>/ĐHKT-QĐ ngày 3/10/2019</v>
          </cell>
          <cell r="T60" t="str">
            <v>2943/ĐHKT-QĐ ngày 3/10/2019</v>
          </cell>
        </row>
        <row r="61">
          <cell r="C61" t="str">
            <v>Nguyễn Hữu Lương 23/07/1982</v>
          </cell>
          <cell r="D61" t="str">
            <v>Nguyễn Hữu Lương</v>
          </cell>
          <cell r="E61" t="str">
            <v>23/07/1982</v>
          </cell>
          <cell r="F61" t="str">
            <v>Tuyển dụng và đào tạo nguồn nhân lực của Công ty TNHH Thanh Phúc</v>
          </cell>
          <cell r="G61" t="str">
            <v>Quản trị kinh doanh</v>
          </cell>
          <cell r="H61" t="str">
            <v>Quản trị kinh doanh</v>
          </cell>
          <cell r="I61" t="str">
            <v>60340102</v>
          </cell>
          <cell r="J61" t="str">
            <v>QH-2018-E</v>
          </cell>
          <cell r="K61">
            <v>1</v>
          </cell>
          <cell r="L61" t="str">
            <v>Chiến lược Marketing của Trung tâm Hỗ trợ Doanh nghiệp nhỏ và vừa Hà Nội</v>
          </cell>
          <cell r="M61">
            <v>0</v>
          </cell>
          <cell r="N61" t="str">
            <v>PGS.TS. Hoàng Văn Hải</v>
          </cell>
          <cell r="O61" t="str">
            <v>Trường ĐH Kinh tế - ĐHQGHN</v>
          </cell>
          <cell r="P61">
            <v>0</v>
          </cell>
          <cell r="Q61" t="str">
            <v xml:space="preserve">1539/QĐ-ĐHKT ngày   24/5/2019 </v>
          </cell>
          <cell r="R61">
            <v>2944</v>
          </cell>
          <cell r="S61" t="str">
            <v>/ĐHKT-QĐ ngày 3/10/2019</v>
          </cell>
          <cell r="T61" t="str">
            <v>2944/ĐHKT-QĐ ngày 3/10/2019</v>
          </cell>
        </row>
        <row r="62">
          <cell r="C62" t="str">
            <v>Trần Thị Ngọc Anh 13/03/1993</v>
          </cell>
          <cell r="D62" t="str">
            <v>Trần Thị Ngọc Anh</v>
          </cell>
          <cell r="E62" t="str">
            <v>13/03/1993</v>
          </cell>
          <cell r="F62" t="str">
            <v>Quản trị nguồn nhân lực của Công ty cổ phần bất động sản Hải Phát</v>
          </cell>
          <cell r="G62" t="str">
            <v>Quản trị kinh doanh</v>
          </cell>
          <cell r="H62" t="str">
            <v>Quản trị kinh doanh</v>
          </cell>
          <cell r="I62" t="str">
            <v>60340102</v>
          </cell>
          <cell r="J62" t="str">
            <v>QH-2018-E</v>
          </cell>
          <cell r="K62">
            <v>1</v>
          </cell>
          <cell r="L62" t="str">
            <v>Năng suất lao động tại khối văn phòng Công ty CP Dịch vụ kỹ thuật điện lực dầu khí Việt Nam</v>
          </cell>
          <cell r="M62">
            <v>0</v>
          </cell>
          <cell r="N62" t="str">
            <v>PGS.TS. Phan Chí Anh</v>
          </cell>
          <cell r="O62" t="str">
            <v>Trường ĐH Kinh tế - ĐHQGHN</v>
          </cell>
          <cell r="P62">
            <v>0</v>
          </cell>
          <cell r="Q62" t="str">
            <v xml:space="preserve">1539/QĐ-ĐHKT ngày   24/5/2019 </v>
          </cell>
          <cell r="R62">
            <v>2945</v>
          </cell>
          <cell r="S62" t="str">
            <v>/ĐHKT-QĐ ngày 3/10/2019</v>
          </cell>
          <cell r="T62" t="str">
            <v>2945/ĐHKT-QĐ ngày 3/10/2019</v>
          </cell>
        </row>
        <row r="63">
          <cell r="C63" t="str">
            <v>Nguyễn Xuân Bằng 18/10/1982</v>
          </cell>
          <cell r="D63" t="str">
            <v>Nguyễn Xuân Bằng</v>
          </cell>
          <cell r="E63" t="str">
            <v>18/10/1982</v>
          </cell>
          <cell r="F63" t="str">
            <v>Đặc điểm của văn hóa doanh nghiệp Nhật Bản tại Công ty PASONA</v>
          </cell>
          <cell r="G63" t="str">
            <v>Quản trị kinh doanh</v>
          </cell>
          <cell r="H63" t="str">
            <v>Quản trị kinh doanh</v>
          </cell>
          <cell r="I63" t="str">
            <v>60340102</v>
          </cell>
          <cell r="J63" t="str">
            <v>QH-2018-E</v>
          </cell>
          <cell r="K63">
            <v>1</v>
          </cell>
          <cell r="L63" t="str">
            <v>Quản trị nguồn nhân lực tại Công ty TNHH MTV Điện lực Hải Dương</v>
          </cell>
          <cell r="M63">
            <v>0</v>
          </cell>
          <cell r="N63" t="str">
            <v>TS. Đỗ Xuân Trường</v>
          </cell>
          <cell r="O63" t="str">
            <v>Trường ĐH Kinh tế - ĐHQGHN</v>
          </cell>
          <cell r="P63">
            <v>0</v>
          </cell>
          <cell r="Q63" t="str">
            <v xml:space="preserve">1539/QĐ-ĐHKT ngày   24/5/2019 </v>
          </cell>
          <cell r="R63">
            <v>2946</v>
          </cell>
          <cell r="S63" t="str">
            <v>/ĐHKT-QĐ ngày 3/10/2019</v>
          </cell>
          <cell r="T63" t="str">
            <v>2946/ĐHKT-QĐ ngày 3/10/2019</v>
          </cell>
        </row>
        <row r="64">
          <cell r="C64" t="str">
            <v>Nguyễn Thị Hồng Duyên 17/02/1986</v>
          </cell>
          <cell r="D64" t="str">
            <v>Nguyễn Thị Hồng Duyên</v>
          </cell>
          <cell r="E64" t="str">
            <v>17/02/1986</v>
          </cell>
          <cell r="F64" t="str">
            <v>Đào tạo và phát triển nguồn nhân lực của Công ty TNHH Sebo Mec Việt Nam</v>
          </cell>
          <cell r="G64" t="str">
            <v>Quản trị kinh doanh</v>
          </cell>
          <cell r="H64" t="str">
            <v>Quản trị kinh doanh</v>
          </cell>
          <cell r="I64" t="str">
            <v>60340102</v>
          </cell>
          <cell r="J64" t="str">
            <v>QH-2018-E</v>
          </cell>
          <cell r="K64">
            <v>1</v>
          </cell>
          <cell r="L64" t="str">
            <v>Năng suất lao động tại sàn giao dịch Ngân hàng Thương mại cổ phần Quân đội</v>
          </cell>
          <cell r="M64">
            <v>0</v>
          </cell>
          <cell r="N64" t="str">
            <v>PGS.TS Phan Chí Anh</v>
          </cell>
          <cell r="O64" t="str">
            <v>Trường ĐH Kinh tế - ĐHQGHN</v>
          </cell>
          <cell r="P64">
            <v>0</v>
          </cell>
          <cell r="Q64" t="str">
            <v xml:space="preserve">1539/QĐ-ĐHKT ngày   24/5/2019 </v>
          </cell>
          <cell r="R64">
            <v>2947</v>
          </cell>
          <cell r="S64" t="str">
            <v>/ĐHKT-QĐ ngày 3/10/2019</v>
          </cell>
          <cell r="T64" t="str">
            <v>2947/ĐHKT-QĐ ngày 3/10/2019</v>
          </cell>
        </row>
        <row r="65">
          <cell r="C65" t="str">
            <v>Trương Lê Thái Hưng 30/09/1992</v>
          </cell>
          <cell r="D65" t="str">
            <v>Trương Lê Thái Hưng</v>
          </cell>
          <cell r="E65" t="str">
            <v>30/09/1992</v>
          </cell>
          <cell r="F65" t="str">
            <v>Tìm kiếm cơ hội cho các công ty tài chính trong thị trường tiêu dùng cá nhân</v>
          </cell>
          <cell r="G65" t="str">
            <v>Quản trị kinh doanh</v>
          </cell>
          <cell r="H65" t="str">
            <v>Quản trị kinh doanh</v>
          </cell>
          <cell r="I65" t="str">
            <v>60340102</v>
          </cell>
          <cell r="J65" t="str">
            <v>QH-2018-E</v>
          </cell>
          <cell r="K65">
            <v>1</v>
          </cell>
          <cell r="L65" t="str">
            <v>Quản trị hoạt động tín dụng tại Trung tâm kinh doanh hội sở - Ngân hàng Thương mại Cổ phần Tiên Phong</v>
          </cell>
          <cell r="M65">
            <v>0</v>
          </cell>
          <cell r="N65" t="str">
            <v>PGS.TS. Nhâm Phong Tuân</v>
          </cell>
          <cell r="O65" t="str">
            <v>Trường ĐH Kinh tế - ĐHQGHN</v>
          </cell>
          <cell r="P65">
            <v>0</v>
          </cell>
          <cell r="Q65" t="str">
            <v xml:space="preserve">1539/QĐ-ĐHKT ngày   24/5/2019 </v>
          </cell>
          <cell r="R65">
            <v>2948</v>
          </cell>
          <cell r="S65" t="str">
            <v>/ĐHKT-QĐ ngày 3/10/2019</v>
          </cell>
          <cell r="T65" t="str">
            <v>2948/ĐHKT-QĐ ngày 3/10/2019</v>
          </cell>
        </row>
        <row r="66">
          <cell r="C66" t="str">
            <v>Trần Thị Thanh Hường 26/08/1986</v>
          </cell>
          <cell r="D66" t="str">
            <v>Trần Thị Thanh Hường</v>
          </cell>
          <cell r="E66" t="str">
            <v>26/08/1986</v>
          </cell>
          <cell r="F66" t="str">
            <v>Hoàn thiện chiến lược kinh doanh của Báo Đầu tư</v>
          </cell>
          <cell r="G66" t="str">
            <v>Quản trị kinh doanh</v>
          </cell>
          <cell r="H66" t="str">
            <v>Quản trị kinh doanh</v>
          </cell>
          <cell r="I66" t="str">
            <v>60340102</v>
          </cell>
          <cell r="J66" t="str">
            <v>QH-2018-E</v>
          </cell>
          <cell r="K66">
            <v>1</v>
          </cell>
          <cell r="L66" t="str">
            <v>Chất lượng dịch vụ tại Công ty cổ phần Chứng khoán Vndirect</v>
          </cell>
          <cell r="M66">
            <v>0</v>
          </cell>
          <cell r="N66" t="str">
            <v>PGS.TS. Nguyễn Đăng Minh</v>
          </cell>
          <cell r="O66" t="str">
            <v>Trường ĐH Kinh tế - ĐHQGHN</v>
          </cell>
          <cell r="P66">
            <v>0</v>
          </cell>
          <cell r="Q66" t="str">
            <v xml:space="preserve">1539/QĐ-ĐHKT ngày   24/5/2019 </v>
          </cell>
          <cell r="R66">
            <v>2949</v>
          </cell>
          <cell r="S66" t="str">
            <v>/ĐHKT-QĐ ngày 3/10/2019</v>
          </cell>
          <cell r="T66" t="str">
            <v>2949/ĐHKT-QĐ ngày 3/10/2019</v>
          </cell>
        </row>
        <row r="67">
          <cell r="C67" t="str">
            <v>Nguyễn Hải Lâm 30/06/1990</v>
          </cell>
          <cell r="D67" t="str">
            <v>Nguyễn Hải Lâm</v>
          </cell>
          <cell r="E67" t="str">
            <v>30/06/1990</v>
          </cell>
          <cell r="F67" t="str">
            <v>Nâng cao hiệu quả kinh doanh nhập khẩu tại Công ty Cổ phần CASCADE Việt Nam</v>
          </cell>
          <cell r="G67" t="str">
            <v>Quản trị kinh doanh</v>
          </cell>
          <cell r="H67" t="str">
            <v>Quản trị kinh doanh</v>
          </cell>
          <cell r="I67" t="str">
            <v>60340102</v>
          </cell>
          <cell r="J67" t="str">
            <v>QH-2018-E</v>
          </cell>
          <cell r="K67">
            <v>1</v>
          </cell>
          <cell r="L67" t="str">
            <v>Tạo động lực cho người lao động tại Hội sở chính Ngân hàng TM TNHH MTV Đại Dương</v>
          </cell>
          <cell r="M67">
            <v>0</v>
          </cell>
          <cell r="N67" t="str">
            <v>PGS.TS. Nguyễn Đăng Minh</v>
          </cell>
          <cell r="O67" t="str">
            <v>Trường ĐH Kinh tế - ĐHQGHN</v>
          </cell>
          <cell r="P67">
            <v>0</v>
          </cell>
          <cell r="Q67" t="str">
            <v xml:space="preserve">1539/QĐ-ĐHKT ngày   24/5/2019 </v>
          </cell>
          <cell r="R67">
            <v>2950</v>
          </cell>
          <cell r="S67" t="str">
            <v>/ĐHKT-QĐ ngày 3/10/2019</v>
          </cell>
          <cell r="T67" t="str">
            <v>2950/ĐHKT-QĐ ngày 3/10/2019</v>
          </cell>
        </row>
        <row r="68">
          <cell r="C68" t="str">
            <v>Bùi Thị Ngọc 27/07/1986</v>
          </cell>
          <cell r="D68" t="str">
            <v>Bùi Thị Ngọc</v>
          </cell>
          <cell r="E68" t="str">
            <v>27/07/1986</v>
          </cell>
          <cell r="F68" t="str">
            <v>Xây dựng và phát triển thương hiệu Vinamotor tại Tổng công ty công nghiệp Ô tô Việt Nam</v>
          </cell>
          <cell r="G68" t="str">
            <v>Quản trị kinh doanh</v>
          </cell>
          <cell r="H68" t="str">
            <v>Quản trị kinh doanh</v>
          </cell>
          <cell r="I68" t="str">
            <v>60340102</v>
          </cell>
          <cell r="J68" t="str">
            <v>QH-2018-E</v>
          </cell>
          <cell r="K68">
            <v>1</v>
          </cell>
          <cell r="L68" t="str">
            <v>Tạo động lực làm việc cho nhân viên tại Trung tâm dịch vụ đa phương tiện và giá trị gia tăng Mobifone - Tổng Công ty viễn thông Mobifone</v>
          </cell>
          <cell r="M68">
            <v>0</v>
          </cell>
          <cell r="N68" t="str">
            <v>TS. Trương Minh Đức</v>
          </cell>
          <cell r="O68" t="str">
            <v>Trường ĐH Kinh tế - ĐHQGHN</v>
          </cell>
          <cell r="P68">
            <v>0</v>
          </cell>
          <cell r="Q68" t="str">
            <v xml:space="preserve">1539/QĐ-ĐHKT ngày   24/5/2019 </v>
          </cell>
          <cell r="R68">
            <v>2951</v>
          </cell>
          <cell r="S68" t="str">
            <v>/ĐHKT-QĐ ngày 3/10/2019</v>
          </cell>
          <cell r="T68" t="str">
            <v>2951/ĐHKT-QĐ ngày 3/10/2019</v>
          </cell>
        </row>
        <row r="69">
          <cell r="C69" t="str">
            <v>Lê Thị Tuyết Nhung 12/10/1982</v>
          </cell>
          <cell r="D69" t="str">
            <v>Lê Thị Tuyết Nhung</v>
          </cell>
          <cell r="E69" t="str">
            <v>12/10/1982</v>
          </cell>
          <cell r="F69" t="str">
            <v>Nguồn nhân lực của BIDV Chi nhánh Đống Đa</v>
          </cell>
          <cell r="G69" t="str">
            <v>Quản trị kinh doanh</v>
          </cell>
          <cell r="H69" t="str">
            <v>Quản trị kinh doanh</v>
          </cell>
          <cell r="I69" t="str">
            <v>60340102</v>
          </cell>
          <cell r="J69" t="str">
            <v>QH-2018-E</v>
          </cell>
          <cell r="K69">
            <v>1</v>
          </cell>
          <cell r="L69" t="str">
            <v>Digital marketing cho dịch vụ y tế tại công ty cổ phần Bệnh viện Thái Thịnh</v>
          </cell>
          <cell r="M69">
            <v>0</v>
          </cell>
          <cell r="N69" t="str">
            <v>TS. Vũ Thị Minh Hiền</v>
          </cell>
          <cell r="O69" t="str">
            <v>Trường ĐH Kinh tế - ĐHQGHN</v>
          </cell>
          <cell r="P69">
            <v>0</v>
          </cell>
          <cell r="Q69" t="str">
            <v xml:space="preserve">1539/QĐ-ĐHKT ngày   24/5/2019 </v>
          </cell>
          <cell r="R69">
            <v>2952</v>
          </cell>
          <cell r="S69" t="str">
            <v>/ĐHKT-QĐ ngày 3/10/2019</v>
          </cell>
          <cell r="T69" t="str">
            <v>2952/ĐHKT-QĐ ngày 3/10/2019</v>
          </cell>
        </row>
        <row r="70">
          <cell r="C70" t="str">
            <v>Hoàng Phương Thảo 09/01/1992</v>
          </cell>
          <cell r="D70" t="str">
            <v>Hoàng Phương Thảo</v>
          </cell>
          <cell r="E70" t="str">
            <v>09/01/1992</v>
          </cell>
          <cell r="F70" t="str">
            <v>Công tác quản trị bán hàng tại Công ty Cổ phần Đầu tư Kinh doanh Đại ốc và dịch vụ thương mại Du lịch Tân Hải</v>
          </cell>
          <cell r="G70" t="str">
            <v>Quản trị kinh doanh</v>
          </cell>
          <cell r="H70" t="str">
            <v>Quản trị kinh doanh</v>
          </cell>
          <cell r="I70" t="str">
            <v>60340102</v>
          </cell>
          <cell r="J70" t="str">
            <v>QH-2018-E</v>
          </cell>
          <cell r="K70">
            <v>1</v>
          </cell>
          <cell r="L70" t="str">
            <v>Chất lượng dịch vụ suất ăn của Hãng hàng không Quốc gia Việt Nam</v>
          </cell>
          <cell r="M70">
            <v>0</v>
          </cell>
          <cell r="N70" t="str">
            <v>PGS.TS Phan Chí Anh</v>
          </cell>
          <cell r="O70" t="str">
            <v>Trường ĐH Kinh tế - ĐHQGHN</v>
          </cell>
          <cell r="P70">
            <v>0</v>
          </cell>
          <cell r="Q70" t="str">
            <v xml:space="preserve">1539/QĐ-ĐHKT ngày   24/5/2019 </v>
          </cell>
          <cell r="R70">
            <v>2953</v>
          </cell>
          <cell r="S70" t="str">
            <v>/ĐHKT-QĐ ngày 3/10/2019</v>
          </cell>
          <cell r="T70" t="str">
            <v>2953/ĐHKT-QĐ ngày 3/10/2019</v>
          </cell>
        </row>
        <row r="71">
          <cell r="C71" t="str">
            <v>Lê Phương Thuý 15/03/1988</v>
          </cell>
          <cell r="D71" t="str">
            <v>Lê Phương Thuý</v>
          </cell>
          <cell r="E71" t="str">
            <v>15/03/1988</v>
          </cell>
          <cell r="F71" t="str">
            <v>Hoàn thiện công tác đào tạo và phát triển nguồn nhân lực tại Công ty Cổ phần FECON</v>
          </cell>
          <cell r="G71" t="str">
            <v>Quản trị kinh doanh</v>
          </cell>
          <cell r="H71" t="str">
            <v>Quản trị kinh doanh</v>
          </cell>
          <cell r="I71" t="str">
            <v>60340102</v>
          </cell>
          <cell r="J71" t="str">
            <v>QH-2018-E</v>
          </cell>
          <cell r="K71">
            <v>1</v>
          </cell>
          <cell r="L71" t="str">
            <v>Tạo động lực cho nhân viên tại Ngân hàng Thương mại Cổ phần Quân đội</v>
          </cell>
          <cell r="M71">
            <v>0</v>
          </cell>
          <cell r="N71" t="str">
            <v>TS. Trương Minh Đức</v>
          </cell>
          <cell r="O71" t="str">
            <v>Trường ĐH Kinh tế - ĐHQGHN</v>
          </cell>
          <cell r="P71">
            <v>0</v>
          </cell>
          <cell r="Q71" t="str">
            <v xml:space="preserve">1539/QĐ-ĐHKT ngày   24/5/2019 </v>
          </cell>
          <cell r="R71">
            <v>2954</v>
          </cell>
          <cell r="S71" t="str">
            <v>/ĐHKT-QĐ ngày 3/10/2019</v>
          </cell>
          <cell r="T71" t="str">
            <v>2954/ĐHKT-QĐ ngày 3/10/2019</v>
          </cell>
        </row>
        <row r="72">
          <cell r="C72" t="str">
            <v>Nguyễn Văn Tuyên 21/07/1984</v>
          </cell>
          <cell r="D72" t="str">
            <v>Nguyễn Văn Tuyên</v>
          </cell>
          <cell r="E72" t="str">
            <v>21/07/1984</v>
          </cell>
          <cell r="F72" t="str">
            <v>Hoạt động quan hệ khách hàng doanh nghiệp có vốn đầu tư nước ngoài tại ngân hàng thương mại cổ phần công thương Việt Nam - Chi nhánh Sông Công</v>
          </cell>
          <cell r="G72" t="str">
            <v>Quản trị kinh doanh</v>
          </cell>
          <cell r="H72" t="str">
            <v>Quản trị kinh doanh</v>
          </cell>
          <cell r="I72" t="str">
            <v>60340102</v>
          </cell>
          <cell r="J72" t="str">
            <v>QH-2018-E</v>
          </cell>
          <cell r="K72">
            <v>1</v>
          </cell>
          <cell r="L72" t="str">
            <v>Quản trị nhân lực tại Tổng Công ty CP Bảo hiểm Bảo Long</v>
          </cell>
          <cell r="M72">
            <v>0</v>
          </cell>
          <cell r="N72" t="str">
            <v>TS. Nguyễn Thu Hà</v>
          </cell>
          <cell r="O72" t="str">
            <v>Trường ĐH Kinh tế - ĐHQGHN</v>
          </cell>
          <cell r="P72">
            <v>0</v>
          </cell>
          <cell r="Q72" t="str">
            <v xml:space="preserve">1539/QĐ-ĐHKT ngày   24/5/2019 </v>
          </cell>
          <cell r="R72">
            <v>2955</v>
          </cell>
          <cell r="S72" t="str">
            <v>/ĐHKT-QĐ ngày 3/10/2019</v>
          </cell>
          <cell r="T72" t="str">
            <v>2955/ĐHKT-QĐ ngày 3/10/2019</v>
          </cell>
        </row>
        <row r="73">
          <cell r="C73" t="str">
            <v>Nguyễn Thị Vinh 27/06/1990</v>
          </cell>
          <cell r="D73" t="str">
            <v>Nguyễn Thị Vinh</v>
          </cell>
          <cell r="E73" t="str">
            <v>27/06/1990</v>
          </cell>
          <cell r="F73" t="str">
            <v>Quản trị nhân lực tại Công ty TNHH Thiết bị điện Phương Anh</v>
          </cell>
          <cell r="G73" t="str">
            <v>Quản trị kinh doanh</v>
          </cell>
          <cell r="H73" t="str">
            <v>Quản trị kinh doanh</v>
          </cell>
          <cell r="I73" t="str">
            <v>60340102</v>
          </cell>
          <cell r="J73" t="str">
            <v>QH-2018-E</v>
          </cell>
          <cell r="K73">
            <v>1</v>
          </cell>
          <cell r="L73" t="str">
            <v>Văn hóa doanh nghiệp tại Công ty TNHH Tư vấn giải pháp sáng tạo</v>
          </cell>
          <cell r="M73">
            <v>0</v>
          </cell>
          <cell r="N73" t="str">
            <v>TS. Đặng Thị Hương</v>
          </cell>
          <cell r="O73" t="str">
            <v>Trường ĐH Kinh tế - ĐHQGHN</v>
          </cell>
          <cell r="P73">
            <v>0</v>
          </cell>
          <cell r="Q73" t="str">
            <v xml:space="preserve">1539/QĐ-ĐHKT ngày   24/5/2019 </v>
          </cell>
          <cell r="R73">
            <v>2956</v>
          </cell>
          <cell r="S73" t="str">
            <v>/ĐHKT-QĐ ngày 3/10/2019</v>
          </cell>
          <cell r="T73" t="str">
            <v>2956/ĐHKT-QĐ ngày 3/10/2019</v>
          </cell>
        </row>
        <row r="74">
          <cell r="C74" t="str">
            <v>Nguyễn Thị Thùy Anh 02/07/1993</v>
          </cell>
          <cell r="D74" t="str">
            <v>Nguyễn Thị Thùy Anh</v>
          </cell>
          <cell r="E74" t="str">
            <v>02/07/1993</v>
          </cell>
          <cell r="F74" t="str">
            <v>Hoàn thiện công tác tạo động lực làm việc cho nhân viên tại Công ty TNHH phát triển công nghệ CFTD</v>
          </cell>
          <cell r="G74" t="str">
            <v>Quản trị kinh doanh</v>
          </cell>
          <cell r="H74" t="str">
            <v>Quản trị kinh doanh</v>
          </cell>
          <cell r="I74" t="str">
            <v>60340102</v>
          </cell>
          <cell r="J74" t="str">
            <v>QH-2017-E</v>
          </cell>
          <cell r="K74">
            <v>1</v>
          </cell>
          <cell r="L74" t="str">
            <v>Tạo động lực cho người lao động tại Nhà máy Đạm Cà Mau</v>
          </cell>
          <cell r="M74">
            <v>0</v>
          </cell>
          <cell r="N74" t="str">
            <v>TS. Đặng Thị Hương</v>
          </cell>
          <cell r="O74" t="str">
            <v>Trường ĐH Kinh tế - ĐHQGHN</v>
          </cell>
          <cell r="P74">
            <v>0</v>
          </cell>
          <cell r="Q74" t="str">
            <v>1755/QĐ-ĐHKT ngày 2/7/2018</v>
          </cell>
          <cell r="R74">
            <v>2957</v>
          </cell>
          <cell r="S74" t="str">
            <v>/ĐHKT-QĐ ngày 3/10/2019</v>
          </cell>
          <cell r="T74" t="str">
            <v>2957/ĐHKT-QĐ ngày 3/10/2019</v>
          </cell>
        </row>
        <row r="75">
          <cell r="C75" t="str">
            <v>Trần Đức Hà 21/12/1982</v>
          </cell>
          <cell r="D75" t="str">
            <v>Trần Đức Hà</v>
          </cell>
          <cell r="E75" t="str">
            <v>21/12/1982</v>
          </cell>
          <cell r="F75" t="str">
            <v>Hoàn thiện công tác quản trị Marketing tại Công ty Cổ phần Ô tô Tải hạng nặng Việt Nam</v>
          </cell>
          <cell r="G75" t="str">
            <v>Quản trị kinh doanh</v>
          </cell>
          <cell r="H75" t="str">
            <v>Quản trị kinh doanh</v>
          </cell>
          <cell r="I75" t="str">
            <v>60340102</v>
          </cell>
          <cell r="J75" t="str">
            <v>QH-2018-E</v>
          </cell>
          <cell r="K75">
            <v>1</v>
          </cell>
          <cell r="L75" t="str">
            <v>Nghiên cứu các nhân tố ảnh hưởng đến quyết định sử dụng mạng di động Mobifone của người tiêu dùng tại Hà Nội</v>
          </cell>
          <cell r="M75">
            <v>0</v>
          </cell>
          <cell r="N75" t="str">
            <v>TS. Lưu Thị Minh Ngọc</v>
          </cell>
          <cell r="O75" t="str">
            <v>Trường ĐH Kinh tế - ĐHQGHN</v>
          </cell>
          <cell r="P75">
            <v>0</v>
          </cell>
          <cell r="Q75" t="str">
            <v xml:space="preserve">1539/QĐ-ĐHKT ngày   24/5/2019 </v>
          </cell>
          <cell r="R75">
            <v>2958</v>
          </cell>
          <cell r="S75" t="str">
            <v>/ĐHKT-QĐ ngày 3/10/2019</v>
          </cell>
          <cell r="T75" t="str">
            <v>2958/ĐHKT-QĐ ngày 3/10/2019</v>
          </cell>
        </row>
        <row r="76">
          <cell r="C76" t="str">
            <v>Đặng Anh Tuấn 29/04/1993</v>
          </cell>
          <cell r="D76" t="str">
            <v>Đặng Anh Tuấn</v>
          </cell>
          <cell r="E76" t="str">
            <v>29/04/1993</v>
          </cell>
          <cell r="F76" t="str">
            <v>Hoạt động Marketing trong phát triển dịch vụ ngân hàng điện tử Vietinbank Ipay</v>
          </cell>
          <cell r="G76" t="str">
            <v>Quản trị kinh doanh</v>
          </cell>
          <cell r="H76" t="str">
            <v>Quản trị kinh doanh</v>
          </cell>
          <cell r="I76" t="str">
            <v>60340102</v>
          </cell>
          <cell r="J76" t="str">
            <v>QH-2018-E</v>
          </cell>
          <cell r="K76">
            <v>1</v>
          </cell>
          <cell r="L76" t="str">
            <v>Đào tạo nguồn nhân lực tại Tổng Công ty Lâm nghiệp Việt Nam - Công ty Cổ phần</v>
          </cell>
          <cell r="M76">
            <v>0</v>
          </cell>
          <cell r="N76" t="str">
            <v>TS. Lưu Thị Minh Ngọc</v>
          </cell>
          <cell r="O76" t="str">
            <v>Trường ĐH Kinh tế - ĐHQGHN</v>
          </cell>
          <cell r="P76">
            <v>0</v>
          </cell>
          <cell r="Q76" t="str">
            <v xml:space="preserve">1539/QĐ-ĐHKT ngày   24/5/2019 </v>
          </cell>
          <cell r="R76">
            <v>2959</v>
          </cell>
          <cell r="S76" t="str">
            <v>/ĐHKT-QĐ ngày 3/10/2019</v>
          </cell>
          <cell r="T76" t="str">
            <v>2959/ĐHKT-QĐ ngày 3/10/2019</v>
          </cell>
        </row>
        <row r="77">
          <cell r="C77" t="str">
            <v>Hoàng Thế Biểu 18/11/1983</v>
          </cell>
          <cell r="D77" t="str">
            <v>Hoàng Thế Biểu</v>
          </cell>
          <cell r="E77" t="str">
            <v>18/11/1983</v>
          </cell>
          <cell r="F77" t="str">
            <v>Mối quan hệ giữa chất lượng dịch vụ và sự hài lòng của khách hàng khi sử dụng dịch vụ tại khách sạn Âu Việt</v>
          </cell>
          <cell r="G77" t="str">
            <v>Kinh tế chính trị</v>
          </cell>
          <cell r="H77" t="str">
            <v>Quản lý kinh tế</v>
          </cell>
          <cell r="I77" t="str">
            <v>'60340410</v>
          </cell>
          <cell r="J77" t="str">
            <v>QH-2018-E</v>
          </cell>
          <cell r="K77">
            <v>1</v>
          </cell>
          <cell r="L77" t="str">
            <v>Quản lý nhân lực tại Công ty cổ phần địa chính Hà Nội</v>
          </cell>
          <cell r="M77">
            <v>0</v>
          </cell>
          <cell r="N77" t="str">
            <v>PGS.TS. Lê Danh Tốn</v>
          </cell>
          <cell r="O77" t="str">
            <v>Trường ĐH Kinh tế - ĐHQGHN</v>
          </cell>
          <cell r="P77">
            <v>0</v>
          </cell>
          <cell r="Q77" t="str">
            <v xml:space="preserve">1539/QĐ-ĐHKT ngày   24/5/2019 </v>
          </cell>
          <cell r="R77">
            <v>2960</v>
          </cell>
          <cell r="S77" t="str">
            <v>/ĐHKT-QĐ ngày 3/10/2019</v>
          </cell>
          <cell r="T77" t="str">
            <v>2960/ĐHKT-QĐ ngày 3/10/2019</v>
          </cell>
        </row>
        <row r="78">
          <cell r="C78" t="str">
            <v>Nguyễn Phú Bình 08/05/1977</v>
          </cell>
          <cell r="D78" t="str">
            <v>Nguyễn Phú Bình</v>
          </cell>
          <cell r="E78" t="str">
            <v>08/05/1977</v>
          </cell>
          <cell r="F78" t="str">
            <v>Nghiên cứu các nhân tố ảnh hưởng đến quyết định mua máy tính laptop của sinh viên, nghiên cứu điển hình tại Hà Nội</v>
          </cell>
          <cell r="G78" t="str">
            <v>Kinh tế chính trị</v>
          </cell>
          <cell r="H78" t="str">
            <v>Quản lý kinh tế</v>
          </cell>
          <cell r="I78" t="str">
            <v>60340410</v>
          </cell>
          <cell r="J78" t="str">
            <v>QH-2018-E</v>
          </cell>
          <cell r="K78">
            <v>1</v>
          </cell>
          <cell r="L78" t="str">
            <v>Quản lý nhân lực tại Công ty cổ phần tư vấn và đầu tư Texo</v>
          </cell>
          <cell r="M78">
            <v>0</v>
          </cell>
          <cell r="N78" t="str">
            <v>PGS.TS. Phí Mạnh Hồng</v>
          </cell>
          <cell r="O78" t="str">
            <v>Trường ĐH Kinh tế - ĐHQGHN</v>
          </cell>
          <cell r="P78">
            <v>0</v>
          </cell>
          <cell r="Q78" t="str">
            <v xml:space="preserve">1539/QĐ-ĐHKT ngày   24/5/2019 </v>
          </cell>
          <cell r="R78">
            <v>2961</v>
          </cell>
          <cell r="S78" t="str">
            <v>/ĐHKT-QĐ ngày 3/10/2019</v>
          </cell>
          <cell r="T78" t="str">
            <v>2961/ĐHKT-QĐ ngày 3/10/2019</v>
          </cell>
        </row>
        <row r="79">
          <cell r="C79" t="str">
            <v>Lê Thị Ngọc Diệp 28/01/1990</v>
          </cell>
          <cell r="D79" t="str">
            <v>Lê Thị Ngọc Diệp</v>
          </cell>
          <cell r="E79" t="str">
            <v>28/01/1990</v>
          </cell>
          <cell r="F79" t="str">
            <v>Hoàn thiện năng lực cạnh tranh của Công ty Cổ phần VIWASEEN 3</v>
          </cell>
          <cell r="G79" t="str">
            <v>Kinh tế chính trị</v>
          </cell>
          <cell r="H79" t="str">
            <v>Quản lý kinh tế</v>
          </cell>
          <cell r="I79" t="str">
            <v>60340410</v>
          </cell>
          <cell r="J79" t="str">
            <v>QH-2018-E</v>
          </cell>
          <cell r="K79">
            <v>1</v>
          </cell>
          <cell r="L79" t="str">
            <v>Quản lý dịch vụ thẻ tại Ngân hàng thương mại cổ phần Ngoại thương Việt Nam, chi nhánh Sở giao dịch</v>
          </cell>
          <cell r="M79">
            <v>0</v>
          </cell>
          <cell r="N79" t="str">
            <v>TS. Đỗ Anh Đức</v>
          </cell>
          <cell r="O79" t="str">
            <v>Trường ĐH Kinh tế - ĐHQGHN</v>
          </cell>
          <cell r="P79">
            <v>0</v>
          </cell>
          <cell r="Q79" t="str">
            <v xml:space="preserve">1539/QĐ-ĐHKT ngày   24/5/2019 </v>
          </cell>
          <cell r="R79">
            <v>2962</v>
          </cell>
          <cell r="S79" t="str">
            <v>/ĐHKT-QĐ ngày 3/10/2019</v>
          </cell>
          <cell r="T79" t="str">
            <v>2962/ĐHKT-QĐ ngày 3/10/2019</v>
          </cell>
        </row>
        <row r="80">
          <cell r="C80" t="str">
            <v>Nguyễn Doãn Dũng 28/03/1984</v>
          </cell>
          <cell r="D80" t="str">
            <v>Nguyễn Doãn Dũng</v>
          </cell>
          <cell r="E80" t="str">
            <v>28/03/1984</v>
          </cell>
          <cell r="F80" t="str">
            <v>Quản trị hoạt động kinh doanh tại Cửa hàng thời trang 81 Boutique</v>
          </cell>
          <cell r="G80" t="str">
            <v>Kinh tế chính trị</v>
          </cell>
          <cell r="H80" t="str">
            <v>Quản lý kinh tế</v>
          </cell>
          <cell r="I80" t="str">
            <v>60340410</v>
          </cell>
          <cell r="J80" t="str">
            <v>QH-2018-E</v>
          </cell>
          <cell r="K80">
            <v>1</v>
          </cell>
          <cell r="L80" t="str">
            <v>Quản lý chi ngân sách nhà nước cho hoạt động khoa học và công nghệ tại tỉnh Phú Thọ</v>
          </cell>
          <cell r="M80">
            <v>0</v>
          </cell>
          <cell r="N80" t="str">
            <v>PGS.TS. Phí Mạnh Hồng</v>
          </cell>
          <cell r="O80" t="str">
            <v>Trường ĐH Kinh tế - ĐHQGHN</v>
          </cell>
          <cell r="P80">
            <v>0</v>
          </cell>
          <cell r="Q80" t="str">
            <v xml:space="preserve">1539/QĐ-ĐHKT ngày   24/5/2019 </v>
          </cell>
          <cell r="R80">
            <v>2963</v>
          </cell>
          <cell r="S80" t="str">
            <v>/ĐHKT-QĐ ngày 3/10/2019</v>
          </cell>
          <cell r="T80" t="str">
            <v>2963/ĐHKT-QĐ ngày 3/10/2019</v>
          </cell>
        </row>
        <row r="81">
          <cell r="C81" t="str">
            <v>Nguyễn Hữu Dũng 14/02/1987</v>
          </cell>
          <cell r="D81" t="str">
            <v>Nguyễn Hữu Dũng</v>
          </cell>
          <cell r="E81" t="str">
            <v>14/02/1987</v>
          </cell>
          <cell r="F81" t="str">
            <v>Áp dụng quản trị tinh gọn vào hoạt động sản xuất kinh doanh tại Công ty lưới điện cao thế Miền Bắc</v>
          </cell>
          <cell r="G81" t="str">
            <v>Kinh tế chính trị</v>
          </cell>
          <cell r="H81" t="str">
            <v>Quản lý kinh tế</v>
          </cell>
          <cell r="I81" t="str">
            <v>60340410</v>
          </cell>
          <cell r="J81" t="str">
            <v>QH-2018-E</v>
          </cell>
          <cell r="K81">
            <v>1</v>
          </cell>
          <cell r="L81" t="str">
            <v>Quản lý nhân lực tại Công ty TNHH ô tô Nisun</v>
          </cell>
          <cell r="M81">
            <v>0</v>
          </cell>
          <cell r="N81" t="str">
            <v>TS. Trần Đức Vui</v>
          </cell>
          <cell r="O81" t="str">
            <v>Trường ĐH Kinh tế - ĐHQGHN</v>
          </cell>
          <cell r="P81">
            <v>0</v>
          </cell>
          <cell r="Q81" t="str">
            <v xml:space="preserve">1539/QĐ-ĐHKT ngày   24/5/2019 </v>
          </cell>
          <cell r="R81">
            <v>2964</v>
          </cell>
          <cell r="S81" t="str">
            <v>/ĐHKT-QĐ ngày 3/10/2019</v>
          </cell>
          <cell r="T81" t="str">
            <v>2964/ĐHKT-QĐ ngày 3/10/2019</v>
          </cell>
        </row>
        <row r="82">
          <cell r="C82" t="str">
            <v>Hoàng Thị Thuỳ Dương 07/09/1988</v>
          </cell>
          <cell r="D82" t="str">
            <v>Hoàng Thị Thuỳ Dương</v>
          </cell>
          <cell r="E82" t="str">
            <v>07/09/1988</v>
          </cell>
          <cell r="F82" t="str">
            <v>Trách nhiệm xã hội của các đơn vị cung cấp dịch vụ lưu trú trên địa bàn tỉnh Thanh Hóa</v>
          </cell>
          <cell r="G82" t="str">
            <v>Kinh tế chính trị</v>
          </cell>
          <cell r="H82" t="str">
            <v>Quản lý kinh tế</v>
          </cell>
          <cell r="I82" t="str">
            <v>60340410</v>
          </cell>
          <cell r="J82" t="str">
            <v>QH-2018-E</v>
          </cell>
          <cell r="K82">
            <v>1</v>
          </cell>
          <cell r="L82" t="str">
            <v>Quản lý nợ thuế tại Chi cục hải quan Bắc Hà Nội, Cục Hải quan thành phố Hà Nội</v>
          </cell>
          <cell r="M82">
            <v>0</v>
          </cell>
          <cell r="N82" t="str">
            <v>TS. Nguyễn Thị Thu Hoài</v>
          </cell>
          <cell r="O82" t="str">
            <v>Trường ĐH Kinh tế - ĐHQGHN</v>
          </cell>
          <cell r="P82">
            <v>0</v>
          </cell>
          <cell r="Q82" t="str">
            <v xml:space="preserve">1539/QĐ-ĐHKT ngày   24/5/2019 </v>
          </cell>
          <cell r="R82">
            <v>2965</v>
          </cell>
          <cell r="S82" t="str">
            <v>/ĐHKT-QĐ ngày 3/10/2019</v>
          </cell>
          <cell r="T82" t="str">
            <v>2965/ĐHKT-QĐ ngày 3/10/2019</v>
          </cell>
        </row>
        <row r="83">
          <cell r="C83" t="str">
            <v>Phùng Xuân Đạo 07/10/1980</v>
          </cell>
          <cell r="D83" t="str">
            <v>Phùng Xuân Đạo</v>
          </cell>
          <cell r="E83" t="str">
            <v>07/10/1980</v>
          </cell>
          <cell r="F83" t="str">
            <v>Giải pháp hoàn thiện kênh phân phối tại Công ty TNHH ĐT&amp;PT Công nghệ An Thiên</v>
          </cell>
          <cell r="G83" t="str">
            <v>Kinh tế chính trị</v>
          </cell>
          <cell r="H83" t="str">
            <v>Quản lý kinh tế</v>
          </cell>
          <cell r="I83" t="str">
            <v>60340410</v>
          </cell>
          <cell r="J83" t="str">
            <v>QH-2018-E</v>
          </cell>
          <cell r="K83">
            <v>1</v>
          </cell>
          <cell r="L83" t="str">
            <v>Chính sách nông nghiệp của Việt Nam trong bối cảnh gia nhập hiệp định thương mại tự do Việt Nam - EU</v>
          </cell>
          <cell r="M83">
            <v>0</v>
          </cell>
          <cell r="N83" t="str">
            <v>PGS.TS. Nguyễn Anh Thu</v>
          </cell>
          <cell r="O83" t="str">
            <v>Trường ĐH Kinh tế - ĐHQGHN</v>
          </cell>
          <cell r="P83">
            <v>0</v>
          </cell>
          <cell r="Q83" t="str">
            <v xml:space="preserve">1539/QĐ-ĐHKT ngày   24/5/2019 </v>
          </cell>
          <cell r="R83">
            <v>2966</v>
          </cell>
          <cell r="S83" t="str">
            <v>/ĐHKT-QĐ ngày 3/10/2019</v>
          </cell>
          <cell r="T83" t="str">
            <v>2966/ĐHKT-QĐ ngày 3/10/2019</v>
          </cell>
        </row>
        <row r="84">
          <cell r="C84" t="str">
            <v>Bùi Trung Định 30/08/1975</v>
          </cell>
          <cell r="D84" t="str">
            <v>Bùi Trung Định</v>
          </cell>
          <cell r="E84" t="str">
            <v>30/08/1975</v>
          </cell>
          <cell r="F84" t="str">
            <v>Hoàn thiện hoạt động Marketing tại Công ty Cổ phần Cơ khí xuất nhập khẩu Việt - Nhật</v>
          </cell>
          <cell r="G84" t="str">
            <v>Kinh tế chính trị</v>
          </cell>
          <cell r="H84" t="str">
            <v>Quản lý kinh tế</v>
          </cell>
          <cell r="I84" t="str">
            <v>60340410</v>
          </cell>
          <cell r="J84" t="str">
            <v>QH-2018-E</v>
          </cell>
          <cell r="K84">
            <v>1</v>
          </cell>
          <cell r="L84" t="str">
            <v>Quản lý tài chính tại Công ty cổ phần vận tải và dịch vụ Petrolimex Hà Tây</v>
          </cell>
          <cell r="M84">
            <v>0</v>
          </cell>
          <cell r="N84" t="str">
            <v>PGS.TS. Trần Đức Hiệp</v>
          </cell>
          <cell r="O84" t="str">
            <v>Trường ĐH Kinh tế - ĐHQGHN</v>
          </cell>
          <cell r="P84">
            <v>0</v>
          </cell>
          <cell r="Q84" t="str">
            <v xml:space="preserve">1539/QĐ-ĐHKT ngày   24/5/2019 </v>
          </cell>
          <cell r="R84">
            <v>2967</v>
          </cell>
          <cell r="S84" t="str">
            <v>/ĐHKT-QĐ ngày 3/10/2019</v>
          </cell>
          <cell r="T84" t="str">
            <v>2967/ĐHKT-QĐ ngày 3/10/2019</v>
          </cell>
        </row>
        <row r="85">
          <cell r="C85" t="str">
            <v>Ngô Thị Hồng Hạnh 14/08/1992</v>
          </cell>
          <cell r="D85" t="str">
            <v>Ngô Thị Hồng Hạnh</v>
          </cell>
          <cell r="E85" t="str">
            <v>14/08/1992</v>
          </cell>
          <cell r="F85" t="str">
            <v>Sự hài lòng của nhân viên tại cơ quan Kiểm toán nhà nước</v>
          </cell>
          <cell r="G85" t="str">
            <v>Kinh tế chính trị</v>
          </cell>
          <cell r="H85" t="str">
            <v>Quản lý kinh tế</v>
          </cell>
          <cell r="I85" t="str">
            <v>60340410</v>
          </cell>
          <cell r="J85" t="str">
            <v>QH-2018-E</v>
          </cell>
          <cell r="K85">
            <v>1</v>
          </cell>
          <cell r="L85" t="str">
            <v>Quản lý hoạt động thẩm định dự án đầu tư tại Ngân hàng đầu tư và phát triển Việt Nam - Chi nhánh Đông Đô</v>
          </cell>
          <cell r="M85">
            <v>0</v>
          </cell>
          <cell r="N85" t="str">
            <v>PGS.TS. Vũ Đức Thanh</v>
          </cell>
          <cell r="O85" t="str">
            <v>Trường ĐH Kinh tế - ĐHQGHN</v>
          </cell>
          <cell r="P85">
            <v>0</v>
          </cell>
          <cell r="Q85" t="str">
            <v xml:space="preserve">1539/QĐ-ĐHKT ngày   24/5/2019 </v>
          </cell>
          <cell r="R85">
            <v>2968</v>
          </cell>
          <cell r="S85" t="str">
            <v>/ĐHKT-QĐ ngày 3/10/2019</v>
          </cell>
          <cell r="T85" t="str">
            <v>2968/ĐHKT-QĐ ngày 3/10/2019</v>
          </cell>
        </row>
        <row r="86">
          <cell r="C86" t="str">
            <v>Đào Thị Minh Hằng 24/04/1993</v>
          </cell>
          <cell r="D86" t="str">
            <v>Đào Thị Minh Hằng</v>
          </cell>
          <cell r="E86" t="str">
            <v>24/04/1993</v>
          </cell>
          <cell r="F86" t="str">
            <v>Hoàn thiện công tác thực hiện chiến lược phát triển thương hiệu của Tổng công ty Hàng Không Việt Nam</v>
          </cell>
          <cell r="G86" t="str">
            <v>Kinh tế chính trị</v>
          </cell>
          <cell r="H86" t="str">
            <v>Quản lý kinh tế</v>
          </cell>
          <cell r="I86" t="str">
            <v>60340410</v>
          </cell>
          <cell r="J86" t="str">
            <v>QH-2018-E</v>
          </cell>
          <cell r="K86">
            <v>1</v>
          </cell>
          <cell r="L86" t="str">
            <v>Quản lý tín dụng cá nhân tại Ngân hàng thương mại cổ phần Việt Nam Thịnh Vượng</v>
          </cell>
          <cell r="M86">
            <v>0</v>
          </cell>
          <cell r="N86" t="str">
            <v>PGS.TS. Nguyễn Việt Khôi</v>
          </cell>
          <cell r="O86" t="str">
            <v>Trường ĐH Kinh tế - ĐHQGHN</v>
          </cell>
          <cell r="P86">
            <v>0</v>
          </cell>
          <cell r="Q86" t="str">
            <v xml:space="preserve">1539/QĐ-ĐHKT ngày   24/5/2019 </v>
          </cell>
          <cell r="R86">
            <v>2969</v>
          </cell>
          <cell r="S86" t="str">
            <v>/ĐHKT-QĐ ngày 3/10/2019</v>
          </cell>
          <cell r="T86" t="str">
            <v>2969/ĐHKT-QĐ ngày 3/10/2019</v>
          </cell>
        </row>
        <row r="87">
          <cell r="C87" t="str">
            <v>Huỳnh Thị Bích Hằng 22/12/1981</v>
          </cell>
          <cell r="D87" t="str">
            <v>Huỳnh Thị Bích Hằng</v>
          </cell>
          <cell r="E87" t="str">
            <v>22/12/1981</v>
          </cell>
          <cell r="F87" t="str">
            <v>Công tác quản lý thuế giá trị gia tăng đối với các doanh nghiệp ngoài quốc doanh tại Chi cục thuế Huyện Đông Anh - Hà Nội</v>
          </cell>
          <cell r="G87" t="str">
            <v>Kinh tế chính trị</v>
          </cell>
          <cell r="H87" t="str">
            <v>Quản lý kinh tế</v>
          </cell>
          <cell r="I87" t="str">
            <v>60340410</v>
          </cell>
          <cell r="J87" t="str">
            <v>QH-2018-E</v>
          </cell>
          <cell r="K87">
            <v>1</v>
          </cell>
          <cell r="L87" t="str">
            <v>Quản lý tài chính tại Viện Chiến lược, Chính sách tài nguyên và môi trường</v>
          </cell>
          <cell r="M87">
            <v>0</v>
          </cell>
          <cell r="N87" t="str">
            <v>PGS.TS. Phạm Thị Hồng Điệp</v>
          </cell>
          <cell r="O87" t="str">
            <v>Trường ĐH Kinh tế - ĐHQGHN</v>
          </cell>
          <cell r="P87">
            <v>0</v>
          </cell>
          <cell r="Q87" t="str">
            <v xml:space="preserve">1539/QĐ-ĐHKT ngày   24/5/2019 </v>
          </cell>
          <cell r="R87">
            <v>2970</v>
          </cell>
          <cell r="S87" t="str">
            <v>/ĐHKT-QĐ ngày 3/10/2019</v>
          </cell>
          <cell r="T87" t="str">
            <v>2970/ĐHKT-QĐ ngày 3/10/2019</v>
          </cell>
        </row>
        <row r="88">
          <cell r="C88" t="str">
            <v>Nguyễn Phan Ngọc Hân 01/01/1987</v>
          </cell>
          <cell r="D88" t="str">
            <v>Nguyễn Phan Ngọc Hân</v>
          </cell>
          <cell r="E88" t="str">
            <v>01/01/1987</v>
          </cell>
          <cell r="F88" t="str">
            <v>Nghiên cứu động lực của người lao động tại Công ty Cổ phần Xây dựng và Lắp máy Việt Nam</v>
          </cell>
          <cell r="G88" t="str">
            <v>Kinh tế chính trị</v>
          </cell>
          <cell r="H88" t="str">
            <v>Quản lý kinh tế</v>
          </cell>
          <cell r="I88" t="str">
            <v>60340410</v>
          </cell>
          <cell r="J88" t="str">
            <v>QH-2018-E</v>
          </cell>
          <cell r="K88">
            <v>1</v>
          </cell>
          <cell r="L88" t="str">
            <v>Quản lý kênh phân phối Mobifone trên địa bàn tỉnh Vĩnh Phúc</v>
          </cell>
          <cell r="M88">
            <v>0</v>
          </cell>
          <cell r="N88" t="str">
            <v>PGS.TS. Phạm Văn Dũng</v>
          </cell>
          <cell r="O88" t="str">
            <v>Trường ĐH Kinh tế - ĐHQGHN</v>
          </cell>
          <cell r="P88">
            <v>0</v>
          </cell>
          <cell r="Q88" t="str">
            <v xml:space="preserve">1539/QĐ-ĐHKT ngày   24/5/2019 </v>
          </cell>
          <cell r="R88">
            <v>2971</v>
          </cell>
          <cell r="S88" t="str">
            <v>/ĐHKT-QĐ ngày 3/10/2019</v>
          </cell>
          <cell r="T88" t="str">
            <v>2971/ĐHKT-QĐ ngày 3/10/2019</v>
          </cell>
        </row>
        <row r="89">
          <cell r="C89" t="str">
            <v>Đinh Tiên Hoàng 07/03/1985</v>
          </cell>
          <cell r="D89" t="str">
            <v>Đinh Tiên Hoàng</v>
          </cell>
          <cell r="E89" t="str">
            <v>07/03/1985</v>
          </cell>
          <cell r="F89" t="str">
            <v>Nâng cao chất lượng dịch vụ tại Tổng công ty Bảo Việt Nhân Thọ</v>
          </cell>
          <cell r="G89" t="str">
            <v>Kinh tế chính trị</v>
          </cell>
          <cell r="H89" t="str">
            <v>Quản lý kinh tế</v>
          </cell>
          <cell r="I89" t="str">
            <v>60340410</v>
          </cell>
          <cell r="J89" t="str">
            <v>QH-2018-E</v>
          </cell>
          <cell r="K89">
            <v>1</v>
          </cell>
          <cell r="L89" t="str">
            <v>Quản lý nhân lực tại Công ty TNHH Phát triển xây dựng và Thương mại (DCC)</v>
          </cell>
          <cell r="M89">
            <v>0</v>
          </cell>
          <cell r="N89" t="str">
            <v>PGS.TS. Đinh Văn Thông</v>
          </cell>
          <cell r="O89" t="str">
            <v>Trường ĐH Kinh tế - ĐHQGHN</v>
          </cell>
          <cell r="P89">
            <v>0</v>
          </cell>
          <cell r="Q89" t="str">
            <v xml:space="preserve">1539/QĐ-ĐHKT ngày   24/5/2019 </v>
          </cell>
          <cell r="R89">
            <v>2972</v>
          </cell>
          <cell r="S89" t="str">
            <v>/ĐHKT-QĐ ngày 3/10/2019</v>
          </cell>
          <cell r="T89" t="str">
            <v>2972/ĐHKT-QĐ ngày 3/10/2019</v>
          </cell>
        </row>
        <row r="90">
          <cell r="C90" t="str">
            <v>Nguyễn Thị Huế 16/04/1979</v>
          </cell>
          <cell r="D90" t="str">
            <v>Nguyễn Thị Huế</v>
          </cell>
          <cell r="E90" t="str">
            <v>16/04/1979</v>
          </cell>
          <cell r="F90" t="str">
            <v>Quản trị chất lượng dịch vụ Sao biển Sầm Sơn Thanh Hóa</v>
          </cell>
          <cell r="G90" t="str">
            <v>Kinh tế chính trị</v>
          </cell>
          <cell r="H90" t="str">
            <v>Quản lý kinh tế</v>
          </cell>
          <cell r="I90" t="str">
            <v>60340410</v>
          </cell>
          <cell r="J90" t="str">
            <v>QH-2018-E</v>
          </cell>
          <cell r="K90">
            <v>1</v>
          </cell>
          <cell r="L90" t="str">
            <v>Quản lý chi thường xuyên ngân sách nhà nước của các đơn vị hành chính qua kho bạc nhà nước quận Cầu Giấy, Hà Nội</v>
          </cell>
          <cell r="M90">
            <v>0</v>
          </cell>
          <cell r="N90" t="str">
            <v>PGS.TS. Phạm Văn Dũng</v>
          </cell>
          <cell r="O90" t="str">
            <v>Trường ĐH Kinh tế - ĐHQGHN</v>
          </cell>
          <cell r="P90">
            <v>0</v>
          </cell>
          <cell r="Q90" t="str">
            <v xml:space="preserve">1539/QĐ-ĐHKT ngày   24/5/2019 </v>
          </cell>
          <cell r="R90">
            <v>2973</v>
          </cell>
          <cell r="S90" t="str">
            <v>/ĐHKT-QĐ ngày 3/10/2019</v>
          </cell>
          <cell r="T90" t="str">
            <v>2973/ĐHKT-QĐ ngày 3/10/2019</v>
          </cell>
        </row>
        <row r="91">
          <cell r="C91" t="str">
            <v>Lê Quang Huy 17/03/1984</v>
          </cell>
          <cell r="D91" t="str">
            <v>Lê Quang Huy</v>
          </cell>
          <cell r="E91" t="str">
            <v>17/03/1984</v>
          </cell>
          <cell r="F91" t="str">
            <v>Đào tạo nguồn nhân lực cho đội ngũ cán bộ, nhân viênt ại Ngân hàng nông nghiệp và phát triển nông thôn Việt Nam - Chi nhánh Hà Tây</v>
          </cell>
          <cell r="G91" t="str">
            <v>Kinh tế chính trị</v>
          </cell>
          <cell r="H91" t="str">
            <v>Quản lý kinh tế</v>
          </cell>
          <cell r="I91" t="str">
            <v>60340410</v>
          </cell>
          <cell r="J91" t="str">
            <v>QH-2018-E</v>
          </cell>
          <cell r="K91">
            <v>1</v>
          </cell>
          <cell r="L91" t="str">
            <v>Quản lý tài chính ở Công ty Bảo hiểm PVI</v>
          </cell>
          <cell r="M91">
            <v>0</v>
          </cell>
          <cell r="N91" t="str">
            <v>TS. Trần Quang Tuyến</v>
          </cell>
          <cell r="O91" t="str">
            <v>Trường ĐH Kinh tế - ĐHQGHN</v>
          </cell>
          <cell r="P91">
            <v>0</v>
          </cell>
          <cell r="Q91" t="str">
            <v xml:space="preserve">1539/QĐ-ĐHKT ngày   24/5/2019 </v>
          </cell>
          <cell r="R91">
            <v>2974</v>
          </cell>
          <cell r="S91" t="str">
            <v>/ĐHKT-QĐ ngày 3/10/2019</v>
          </cell>
          <cell r="T91" t="str">
            <v>2974/ĐHKT-QĐ ngày 3/10/2019</v>
          </cell>
        </row>
        <row r="92">
          <cell r="C92" t="str">
            <v>Lê Tuấn Hương 02/01/1975</v>
          </cell>
          <cell r="D92" t="str">
            <v>Lê Tuấn Hương</v>
          </cell>
          <cell r="E92" t="str">
            <v>02/01/1975</v>
          </cell>
          <cell r="F92">
            <v>0</v>
          </cell>
          <cell r="G92" t="str">
            <v>Kinh tế chính trị</v>
          </cell>
          <cell r="H92" t="str">
            <v>Quản lý kinh tế</v>
          </cell>
          <cell r="I92" t="str">
            <v>60340410</v>
          </cell>
          <cell r="J92" t="str">
            <v>QH-2018-E</v>
          </cell>
          <cell r="K92">
            <v>1</v>
          </cell>
          <cell r="L92" t="str">
            <v>Quản lý chi ngân sách nhà nước của tỉnh Thái Nguyên</v>
          </cell>
          <cell r="M92">
            <v>0</v>
          </cell>
          <cell r="N92" t="str">
            <v>PGS.TS. Nguyễn Trúc Lê</v>
          </cell>
          <cell r="O92" t="str">
            <v>Trường ĐH Kinh tế - ĐHQGHN</v>
          </cell>
          <cell r="P92">
            <v>0</v>
          </cell>
          <cell r="Q92" t="str">
            <v xml:space="preserve">1539/QĐ-ĐHKT ngày   24/5/2019 </v>
          </cell>
          <cell r="R92">
            <v>2975</v>
          </cell>
          <cell r="S92" t="str">
            <v>/ĐHKT-QĐ ngày 3/10/2019</v>
          </cell>
          <cell r="T92" t="str">
            <v>2975/ĐHKT-QĐ ngày 3/10/2019</v>
          </cell>
        </row>
        <row r="93">
          <cell r="C93" t="str">
            <v>Ngô Thị Mai Hương 19/02/1979</v>
          </cell>
          <cell r="D93" t="str">
            <v>Ngô Thị Mai Hương</v>
          </cell>
          <cell r="E93" t="str">
            <v>19/02/1979</v>
          </cell>
          <cell r="F93">
            <v>0</v>
          </cell>
          <cell r="G93" t="str">
            <v>Kinh tế chính trị</v>
          </cell>
          <cell r="H93" t="str">
            <v>Quản lý kinh tế</v>
          </cell>
          <cell r="I93" t="str">
            <v>60340410</v>
          </cell>
          <cell r="J93" t="str">
            <v>QH-2018-E</v>
          </cell>
          <cell r="K93">
            <v>1</v>
          </cell>
          <cell r="L93" t="str">
            <v>Quản lý chi phí hành chính tại Tổng cục môi trường</v>
          </cell>
          <cell r="M93">
            <v>0</v>
          </cell>
          <cell r="N93" t="str">
            <v>PGS.TS. Lê Danh Tốn</v>
          </cell>
          <cell r="O93" t="str">
            <v>Trường ĐH Kinh tế - ĐHQGHN</v>
          </cell>
          <cell r="P93">
            <v>0</v>
          </cell>
          <cell r="Q93" t="str">
            <v xml:space="preserve">1539/QĐ-ĐHKT ngày   24/5/2019 </v>
          </cell>
          <cell r="R93">
            <v>2976</v>
          </cell>
          <cell r="S93" t="str">
            <v>/ĐHKT-QĐ ngày 3/10/2019</v>
          </cell>
          <cell r="T93" t="str">
            <v>2976/ĐHKT-QĐ ngày 3/10/2019</v>
          </cell>
        </row>
        <row r="94">
          <cell r="C94" t="str">
            <v>Trần Văn Khôi 14/12/1980</v>
          </cell>
          <cell r="D94" t="str">
            <v>Trần Văn Khôi</v>
          </cell>
          <cell r="E94" t="str">
            <v>14/12/1980</v>
          </cell>
          <cell r="F94">
            <v>0</v>
          </cell>
          <cell r="G94" t="str">
            <v>Kinh tế chính trị</v>
          </cell>
          <cell r="H94" t="str">
            <v>Quản lý kinh tế</v>
          </cell>
          <cell r="I94" t="str">
            <v>60340410</v>
          </cell>
          <cell r="J94" t="str">
            <v>QH-2018-E</v>
          </cell>
          <cell r="K94">
            <v>1</v>
          </cell>
          <cell r="L94" t="str">
            <v>Quản lý nhà nước đối với nguồn viện trợ của các tổ chức phi chính phủ nước ngoài ở Việt Nam</v>
          </cell>
          <cell r="M94">
            <v>0</v>
          </cell>
          <cell r="N94" t="str">
            <v>PGS.TS. Nguyễn Trúc Lê</v>
          </cell>
          <cell r="O94" t="str">
            <v>Trường ĐH Kinh tế - ĐHQGHN</v>
          </cell>
          <cell r="P94">
            <v>0</v>
          </cell>
          <cell r="Q94" t="str">
            <v xml:space="preserve">1539/QĐ-ĐHKT ngày   24/5/2019 </v>
          </cell>
          <cell r="R94">
            <v>2977</v>
          </cell>
          <cell r="S94" t="str">
            <v>/ĐHKT-QĐ ngày 3/10/2019</v>
          </cell>
          <cell r="T94" t="str">
            <v>2977/ĐHKT-QĐ ngày 3/10/2019</v>
          </cell>
        </row>
        <row r="95">
          <cell r="C95" t="str">
            <v>Cao Thị Hồng Liên 23/06/1974</v>
          </cell>
          <cell r="D95" t="str">
            <v>Cao Thị Hồng Liên</v>
          </cell>
          <cell r="E95" t="str">
            <v>23/06/1974</v>
          </cell>
          <cell r="F95">
            <v>0</v>
          </cell>
          <cell r="G95" t="str">
            <v>Kinh tế chính trị</v>
          </cell>
          <cell r="H95" t="str">
            <v>Quản lý kinh tế</v>
          </cell>
          <cell r="I95" t="str">
            <v>60340410</v>
          </cell>
          <cell r="J95" t="str">
            <v>QH-2018-E</v>
          </cell>
          <cell r="K95">
            <v>1</v>
          </cell>
          <cell r="L95" t="str">
            <v>Quản lý ngân sách nhà nước huyện Ba Vì, thành phố Hà Nội</v>
          </cell>
          <cell r="M95">
            <v>0</v>
          </cell>
          <cell r="N95" t="str">
            <v>GS.TS. Phan Huy Đường</v>
          </cell>
          <cell r="O95" t="str">
            <v>Trường ĐH Kinh tế - ĐHQGHN</v>
          </cell>
          <cell r="P95">
            <v>0</v>
          </cell>
          <cell r="Q95" t="str">
            <v xml:space="preserve">1539/QĐ-ĐHKT ngày   24/5/2019 </v>
          </cell>
          <cell r="R95">
            <v>2978</v>
          </cell>
          <cell r="S95" t="str">
            <v>/ĐHKT-QĐ ngày 3/10/2019</v>
          </cell>
          <cell r="T95" t="str">
            <v>2978/ĐHKT-QĐ ngày 3/10/2019</v>
          </cell>
        </row>
        <row r="96">
          <cell r="C96" t="str">
            <v>Đỗ Phương Linh 31/08/1989</v>
          </cell>
          <cell r="D96" t="str">
            <v>Đỗ Phương Linh</v>
          </cell>
          <cell r="E96" t="str">
            <v>31/08/1989</v>
          </cell>
          <cell r="F96">
            <v>0</v>
          </cell>
          <cell r="G96" t="str">
            <v>Kinh tế chính trị</v>
          </cell>
          <cell r="H96" t="str">
            <v>Quản lý kinh tế</v>
          </cell>
          <cell r="I96" t="str">
            <v>60340410</v>
          </cell>
          <cell r="J96" t="str">
            <v>QH-2018-E</v>
          </cell>
          <cell r="K96">
            <v>1</v>
          </cell>
          <cell r="L96" t="str">
            <v>Quản lý tài chính tại Trung tâm Phát thanh - Truyền hình quân đội</v>
          </cell>
          <cell r="M96">
            <v>0</v>
          </cell>
          <cell r="N96" t="str">
            <v>TS. Hoàng Triều Hoa</v>
          </cell>
          <cell r="O96" t="str">
            <v>Trường ĐH Kinh tế - ĐHQGHN</v>
          </cell>
          <cell r="P96">
            <v>0</v>
          </cell>
          <cell r="Q96" t="str">
            <v xml:space="preserve">1539/QĐ-ĐHKT ngày   24/5/2019 </v>
          </cell>
          <cell r="R96">
            <v>2979</v>
          </cell>
          <cell r="S96" t="str">
            <v>/ĐHKT-QĐ ngày 3/10/2019</v>
          </cell>
          <cell r="T96" t="str">
            <v>2979/ĐHKT-QĐ ngày 3/10/2019</v>
          </cell>
        </row>
        <row r="97">
          <cell r="C97" t="str">
            <v>Nguyễn Mai Linh 02/09/1991</v>
          </cell>
          <cell r="D97" t="str">
            <v>Nguyễn Mai Linh</v>
          </cell>
          <cell r="E97" t="str">
            <v>02/09/1991</v>
          </cell>
          <cell r="F97">
            <v>0</v>
          </cell>
          <cell r="G97" t="str">
            <v>Kinh tế chính trị</v>
          </cell>
          <cell r="H97" t="str">
            <v>Quản lý kinh tế</v>
          </cell>
          <cell r="I97" t="str">
            <v>60340410</v>
          </cell>
          <cell r="J97" t="str">
            <v>QH-2018-E</v>
          </cell>
          <cell r="K97">
            <v>1</v>
          </cell>
          <cell r="L97" t="str">
            <v>Chính sách tín dụng đối với thị trường bất động sản Việt Nam</v>
          </cell>
          <cell r="M97">
            <v>0</v>
          </cell>
          <cell r="N97" t="str">
            <v>TS. Lê Thị Hồng Điệp</v>
          </cell>
          <cell r="O97" t="str">
            <v>Trường ĐH Kinh tế - ĐHQGHN</v>
          </cell>
          <cell r="P97">
            <v>0</v>
          </cell>
          <cell r="Q97" t="str">
            <v xml:space="preserve">1539/QĐ-ĐHKT ngày   24/5/2019 </v>
          </cell>
          <cell r="R97">
            <v>2980</v>
          </cell>
          <cell r="S97" t="str">
            <v>/ĐHKT-QĐ ngày 3/10/2019</v>
          </cell>
          <cell r="T97" t="str">
            <v>2980/ĐHKT-QĐ ngày 3/10/2019</v>
          </cell>
        </row>
        <row r="98">
          <cell r="C98" t="str">
            <v>Phan Tuấn An Ninh 16/06/1993</v>
          </cell>
          <cell r="D98" t="str">
            <v>Phan Tuấn An Ninh</v>
          </cell>
          <cell r="E98" t="str">
            <v>16/06/1993</v>
          </cell>
          <cell r="F98">
            <v>0</v>
          </cell>
          <cell r="G98" t="str">
            <v>Kinh tế chính trị</v>
          </cell>
          <cell r="H98" t="str">
            <v>Quản lý kinh tế</v>
          </cell>
          <cell r="I98" t="str">
            <v>60340410</v>
          </cell>
          <cell r="J98" t="str">
            <v>QH-2018-E</v>
          </cell>
          <cell r="K98">
            <v>1</v>
          </cell>
          <cell r="L98" t="str">
            <v>Quản lý rủi ro đối với hàng hóa xuất nhập khẩu tại Cục hải quan Hà Nội</v>
          </cell>
          <cell r="M98">
            <v>0</v>
          </cell>
          <cell r="N98" t="str">
            <v>PGS.TS. Đinh Văn Thông</v>
          </cell>
          <cell r="O98" t="str">
            <v>Trường ĐH Kinh tế - ĐHQGHN</v>
          </cell>
          <cell r="P98">
            <v>0</v>
          </cell>
          <cell r="Q98" t="str">
            <v xml:space="preserve">1539/QĐ-ĐHKT ngày   24/5/2019 </v>
          </cell>
          <cell r="R98">
            <v>2981</v>
          </cell>
          <cell r="S98" t="str">
            <v>/ĐHKT-QĐ ngày 3/10/2019</v>
          </cell>
          <cell r="T98" t="str">
            <v>2981/ĐHKT-QĐ ngày 3/10/2019</v>
          </cell>
        </row>
        <row r="99">
          <cell r="C99" t="str">
            <v>Trần Quang Nghĩa 13/08/1980</v>
          </cell>
          <cell r="D99" t="str">
            <v>Trần Quang Nghĩa</v>
          </cell>
          <cell r="E99" t="str">
            <v>13/08/1980</v>
          </cell>
          <cell r="F99">
            <v>0</v>
          </cell>
          <cell r="G99" t="str">
            <v>Kinh tế chính trị</v>
          </cell>
          <cell r="H99" t="str">
            <v>Quản lý kinh tế</v>
          </cell>
          <cell r="I99" t="str">
            <v>60340410</v>
          </cell>
          <cell r="J99" t="str">
            <v>QH-2018-E</v>
          </cell>
          <cell r="K99">
            <v>1</v>
          </cell>
          <cell r="L99" t="str">
            <v>Chiến lược kinh doanh tại Công ty cổ phần đầu tư và xây dựng Phú Nghĩa</v>
          </cell>
          <cell r="M99">
            <v>0</v>
          </cell>
          <cell r="N99" t="str">
            <v>PGS.TS. Nguyễn Anh Tuấn</v>
          </cell>
          <cell r="O99" t="str">
            <v>Trường ĐH Sư phạm Thể dục Thể thao Hà Nội</v>
          </cell>
          <cell r="P99">
            <v>0</v>
          </cell>
          <cell r="Q99" t="str">
            <v xml:space="preserve">1539/QĐ-ĐHKT ngày   24/5/2019 </v>
          </cell>
          <cell r="R99">
            <v>2982</v>
          </cell>
          <cell r="S99" t="str">
            <v>/ĐHKT-QĐ ngày 3/10/2019</v>
          </cell>
          <cell r="T99" t="str">
            <v>2982/ĐHKT-QĐ ngày 3/10/2019</v>
          </cell>
        </row>
        <row r="100">
          <cell r="C100" t="str">
            <v>Đỗ Hồng Ngọc 25/05/1993</v>
          </cell>
          <cell r="D100" t="str">
            <v>Đỗ Hồng Ngọc</v>
          </cell>
          <cell r="E100" t="str">
            <v>25/05/1993</v>
          </cell>
          <cell r="F100">
            <v>0</v>
          </cell>
          <cell r="G100" t="str">
            <v>Kinh tế chính trị</v>
          </cell>
          <cell r="H100" t="str">
            <v>Quản lý kinh tế</v>
          </cell>
          <cell r="I100" t="str">
            <v>60340410</v>
          </cell>
          <cell r="J100" t="str">
            <v>QH-2018-E</v>
          </cell>
          <cell r="K100">
            <v>1</v>
          </cell>
          <cell r="L100" t="str">
            <v>Quản lý nhân lực tại Công ty đầu tư xây dựng và Thương mại dịch vụ PKT Hà Nội</v>
          </cell>
          <cell r="M100">
            <v>0</v>
          </cell>
          <cell r="N100" t="str">
            <v>PGS.TS. Vũ Đức Thanh</v>
          </cell>
          <cell r="O100" t="str">
            <v>Trường ĐH Kinh tế - ĐHQGHN</v>
          </cell>
          <cell r="P100">
            <v>0</v>
          </cell>
          <cell r="Q100" t="str">
            <v xml:space="preserve">1539/QĐ-ĐHKT ngày   24/5/2019 </v>
          </cell>
          <cell r="R100">
            <v>2983</v>
          </cell>
          <cell r="S100" t="str">
            <v>/ĐHKT-QĐ ngày 3/10/2019</v>
          </cell>
          <cell r="T100" t="str">
            <v>2983/ĐHKT-QĐ ngày 3/10/2019</v>
          </cell>
        </row>
        <row r="101">
          <cell r="C101" t="str">
            <v>Nguyễn Thị Tuyết Nhung 26/11/1981</v>
          </cell>
          <cell r="D101" t="str">
            <v>Nguyễn Thị Tuyết Nhung</v>
          </cell>
          <cell r="E101" t="str">
            <v>26/11/1981</v>
          </cell>
          <cell r="F101">
            <v>0</v>
          </cell>
          <cell r="G101" t="str">
            <v>Kinh tế chính trị</v>
          </cell>
          <cell r="H101" t="str">
            <v>Quản lý kinh tế</v>
          </cell>
          <cell r="I101" t="str">
            <v>60340410</v>
          </cell>
          <cell r="J101" t="str">
            <v>QH-2018-E</v>
          </cell>
          <cell r="K101">
            <v>1</v>
          </cell>
          <cell r="L101" t="str">
            <v>Quản lý nhà nước về thu tiền cấp quyền khai thác khoáng sản than trên địa bàn tỉnh Quảng Ninh</v>
          </cell>
          <cell r="M101">
            <v>0</v>
          </cell>
          <cell r="N101" t="str">
            <v>GS.TS. Phan Huy Đường</v>
          </cell>
          <cell r="O101" t="str">
            <v>Trường ĐH Kinh tế - ĐHQGHN</v>
          </cell>
          <cell r="P101">
            <v>0</v>
          </cell>
          <cell r="Q101" t="str">
            <v xml:space="preserve">1539/QĐ-ĐHKT ngày   24/5/2019 </v>
          </cell>
          <cell r="R101">
            <v>2984</v>
          </cell>
          <cell r="S101" t="str">
            <v>/ĐHKT-QĐ ngày 3/10/2019</v>
          </cell>
          <cell r="T101" t="str">
            <v>2984/ĐHKT-QĐ ngày 3/10/2019</v>
          </cell>
        </row>
        <row r="102">
          <cell r="C102" t="str">
            <v>Nguyễn Xuân Phương 26/09/1979</v>
          </cell>
          <cell r="D102" t="str">
            <v>Nguyễn Xuân Phương</v>
          </cell>
          <cell r="E102" t="str">
            <v>26/09/1979</v>
          </cell>
          <cell r="F102">
            <v>0</v>
          </cell>
          <cell r="G102" t="str">
            <v>Kinh tế chính trị</v>
          </cell>
          <cell r="H102" t="str">
            <v>Quản lý kinh tế</v>
          </cell>
          <cell r="I102" t="str">
            <v>60340410</v>
          </cell>
          <cell r="J102" t="str">
            <v>QH-2018-E</v>
          </cell>
          <cell r="K102">
            <v>1</v>
          </cell>
          <cell r="L102" t="str">
            <v>Quản lý tài chính tại Tổng công ty 36</v>
          </cell>
          <cell r="M102">
            <v>0</v>
          </cell>
          <cell r="N102" t="str">
            <v>PGS.TS. Trần Đức Hiệp</v>
          </cell>
          <cell r="O102" t="str">
            <v>Trường ĐH Kinh tế - ĐHQGHN</v>
          </cell>
          <cell r="P102">
            <v>0</v>
          </cell>
          <cell r="Q102" t="str">
            <v xml:space="preserve">1539/QĐ-ĐHKT ngày   24/5/2019 </v>
          </cell>
          <cell r="R102">
            <v>2985</v>
          </cell>
          <cell r="S102" t="str">
            <v>/ĐHKT-QĐ ngày 3/10/2019</v>
          </cell>
          <cell r="T102" t="str">
            <v>2985/ĐHKT-QĐ ngày 3/10/2019</v>
          </cell>
        </row>
        <row r="103">
          <cell r="C103" t="str">
            <v>Nguyễn Công Tâm 13/03/1978</v>
          </cell>
          <cell r="D103" t="str">
            <v>Nguyễn Công Tâm</v>
          </cell>
          <cell r="E103" t="str">
            <v>13/03/1978</v>
          </cell>
          <cell r="F103">
            <v>0</v>
          </cell>
          <cell r="G103" t="str">
            <v>Kinh tế chính trị</v>
          </cell>
          <cell r="H103" t="str">
            <v>Quản lý kinh tế</v>
          </cell>
          <cell r="I103" t="str">
            <v>60340410</v>
          </cell>
          <cell r="J103" t="str">
            <v>QH-2018-E</v>
          </cell>
          <cell r="K103">
            <v>1</v>
          </cell>
          <cell r="L103" t="str">
            <v>Quản lý dịch vụ vận tải hành khách tại Công ty cổ phần xe khách Hà Nội</v>
          </cell>
          <cell r="M103">
            <v>0</v>
          </cell>
          <cell r="N103" t="str">
            <v>PGS.TS. Phạm Văn Dũng</v>
          </cell>
          <cell r="O103" t="str">
            <v>Trường ĐH Kinh tế - ĐHQGHN</v>
          </cell>
          <cell r="P103">
            <v>0</v>
          </cell>
          <cell r="Q103" t="str">
            <v xml:space="preserve">1539/QĐ-ĐHKT ngày   24/5/2019 </v>
          </cell>
          <cell r="R103">
            <v>2986</v>
          </cell>
          <cell r="S103" t="str">
            <v>/ĐHKT-QĐ ngày 3/10/2019</v>
          </cell>
          <cell r="T103" t="str">
            <v>2986/ĐHKT-QĐ ngày 3/10/2019</v>
          </cell>
        </row>
        <row r="104">
          <cell r="C104" t="str">
            <v>Nguyễn Trọng Tấn 28/02/1985</v>
          </cell>
          <cell r="D104" t="str">
            <v>Nguyễn Trọng Tấn</v>
          </cell>
          <cell r="E104" t="str">
            <v>28/02/1985</v>
          </cell>
          <cell r="F104">
            <v>0</v>
          </cell>
          <cell r="G104" t="str">
            <v>Kinh tế chính trị</v>
          </cell>
          <cell r="H104" t="str">
            <v>Quản lý kinh tế</v>
          </cell>
          <cell r="I104" t="str">
            <v>60340410</v>
          </cell>
          <cell r="J104" t="str">
            <v>QH-2018-E</v>
          </cell>
          <cell r="K104">
            <v>1</v>
          </cell>
          <cell r="L104" t="str">
            <v>Quản lý nhân lực tại Công ty cổ phần phát triển nguồn mở Việt Nam (Vinades)</v>
          </cell>
          <cell r="M104">
            <v>0</v>
          </cell>
          <cell r="N104" t="str">
            <v>PGS.TS. Đinh Văn Thông</v>
          </cell>
          <cell r="O104" t="str">
            <v>Trường ĐH Kinh tế - ĐHQGHN</v>
          </cell>
          <cell r="P104">
            <v>0</v>
          </cell>
          <cell r="Q104" t="str">
            <v xml:space="preserve">1539/QĐ-ĐHKT ngày   24/5/2019 </v>
          </cell>
          <cell r="R104">
            <v>2987</v>
          </cell>
          <cell r="S104" t="str">
            <v>/ĐHKT-QĐ ngày 3/10/2019</v>
          </cell>
          <cell r="T104" t="str">
            <v>2987/ĐHKT-QĐ ngày 3/10/2019</v>
          </cell>
        </row>
        <row r="105">
          <cell r="C105" t="str">
            <v>Trần Ngọc Toàn 05/08/1993</v>
          </cell>
          <cell r="D105" t="str">
            <v>Trần Ngọc Toàn</v>
          </cell>
          <cell r="E105" t="str">
            <v>05/08/1993</v>
          </cell>
          <cell r="F105">
            <v>0</v>
          </cell>
          <cell r="G105" t="str">
            <v>Kinh tế chính trị</v>
          </cell>
          <cell r="H105" t="str">
            <v>Quản lý kinh tế</v>
          </cell>
          <cell r="I105" t="str">
            <v>60340410</v>
          </cell>
          <cell r="J105" t="str">
            <v>QH-2018-E</v>
          </cell>
          <cell r="K105">
            <v>1</v>
          </cell>
          <cell r="L105" t="str">
            <v>Quản lý nhân lực tại Công ty Điện lực Nam Định</v>
          </cell>
          <cell r="M105">
            <v>0</v>
          </cell>
          <cell r="N105" t="str">
            <v>TS. Trần Đức Vui</v>
          </cell>
          <cell r="O105" t="str">
            <v>Trường ĐH Kinh tế - ĐHQGHN</v>
          </cell>
          <cell r="P105">
            <v>0</v>
          </cell>
          <cell r="Q105" t="str">
            <v xml:space="preserve">1539/QĐ-ĐHKT ngày   24/5/2019 </v>
          </cell>
          <cell r="R105">
            <v>2988</v>
          </cell>
          <cell r="S105" t="str">
            <v>/ĐHKT-QĐ ngày 3/10/2019</v>
          </cell>
          <cell r="T105" t="str">
            <v>2988/ĐHKT-QĐ ngày 3/10/2019</v>
          </cell>
        </row>
        <row r="106">
          <cell r="C106" t="str">
            <v>Nguyễn Hà Thanh 21/08/1979</v>
          </cell>
          <cell r="D106" t="str">
            <v>Nguyễn Hà Thanh</v>
          </cell>
          <cell r="E106" t="str">
            <v>21/08/1979</v>
          </cell>
          <cell r="F106">
            <v>0</v>
          </cell>
          <cell r="G106" t="str">
            <v>Kinh tế chính trị</v>
          </cell>
          <cell r="H106" t="str">
            <v>Quản lý kinh tế</v>
          </cell>
          <cell r="I106" t="str">
            <v>60340410</v>
          </cell>
          <cell r="J106" t="str">
            <v>QH-2018-E</v>
          </cell>
          <cell r="K106">
            <v>1</v>
          </cell>
          <cell r="L106" t="str">
            <v>Quản lý hoạt động bán hàng tại Công ty Honda Việt Nam</v>
          </cell>
          <cell r="M106">
            <v>0</v>
          </cell>
          <cell r="N106" t="str">
            <v>PGS.TS. Trần Đức Hiệp</v>
          </cell>
          <cell r="O106" t="str">
            <v>Trường ĐH Kinh tế - ĐHQGHN</v>
          </cell>
          <cell r="P106">
            <v>0</v>
          </cell>
          <cell r="Q106" t="str">
            <v xml:space="preserve">1539/QĐ-ĐHKT ngày   24/5/2019 </v>
          </cell>
          <cell r="R106">
            <v>2989</v>
          </cell>
          <cell r="S106" t="str">
            <v>/ĐHKT-QĐ ngày 3/10/2019</v>
          </cell>
          <cell r="T106" t="str">
            <v>2989/ĐHKT-QĐ ngày 3/10/2019</v>
          </cell>
        </row>
        <row r="107">
          <cell r="C107" t="str">
            <v>Kiều Tiến Thành 08/05/1983</v>
          </cell>
          <cell r="D107" t="str">
            <v>Kiều Tiến Thành</v>
          </cell>
          <cell r="E107" t="str">
            <v>08/05/1983</v>
          </cell>
          <cell r="F107">
            <v>0</v>
          </cell>
          <cell r="G107" t="str">
            <v>Kinh tế chính trị</v>
          </cell>
          <cell r="H107" t="str">
            <v>Quản lý kinh tế</v>
          </cell>
          <cell r="I107" t="str">
            <v>60340410</v>
          </cell>
          <cell r="J107" t="str">
            <v>QH-2018-E</v>
          </cell>
          <cell r="K107">
            <v>1</v>
          </cell>
          <cell r="L107" t="str">
            <v>Quản lý nhân lực tại Công ty TNHH Đại Hưng</v>
          </cell>
          <cell r="M107">
            <v>0</v>
          </cell>
          <cell r="N107" t="str">
            <v>PGS.TS. Nguyễn Anh Thu</v>
          </cell>
          <cell r="O107" t="str">
            <v>Trường ĐH Kinh tế - ĐHQGHN</v>
          </cell>
          <cell r="P107">
            <v>0</v>
          </cell>
          <cell r="Q107" t="str">
            <v xml:space="preserve">1539/QĐ-ĐHKT ngày   24/5/2019 </v>
          </cell>
          <cell r="R107">
            <v>2990</v>
          </cell>
          <cell r="S107" t="str">
            <v>/ĐHKT-QĐ ngày 3/10/2019</v>
          </cell>
          <cell r="T107" t="str">
            <v>2990/ĐHKT-QĐ ngày 3/10/2019</v>
          </cell>
        </row>
        <row r="108">
          <cell r="C108" t="str">
            <v>Nguyễn Văn Thành 30/06/1993</v>
          </cell>
          <cell r="D108" t="str">
            <v>Nguyễn Văn Thành</v>
          </cell>
          <cell r="E108" t="str">
            <v>30/06/1993</v>
          </cell>
          <cell r="F108">
            <v>0</v>
          </cell>
          <cell r="G108" t="str">
            <v>Kinh tế chính trị</v>
          </cell>
          <cell r="H108" t="str">
            <v>Quản lý kinh tế</v>
          </cell>
          <cell r="I108" t="str">
            <v>60340410</v>
          </cell>
          <cell r="J108" t="str">
            <v>QH-2018-E</v>
          </cell>
          <cell r="K108">
            <v>1</v>
          </cell>
          <cell r="L108" t="str">
            <v>Quản lý nhân lực tại Công ty cổ phần bất động sản Phúc Lộc</v>
          </cell>
          <cell r="M108">
            <v>0</v>
          </cell>
          <cell r="N108" t="str">
            <v>PGS.TS. Phạm Văn Dũng</v>
          </cell>
          <cell r="O108" t="str">
            <v>Trường ĐH Kinh tế - ĐHQGHN</v>
          </cell>
          <cell r="P108">
            <v>0</v>
          </cell>
          <cell r="Q108" t="str">
            <v xml:space="preserve">1539/QĐ-ĐHKT ngày   24/5/2019 </v>
          </cell>
          <cell r="R108">
            <v>2991</v>
          </cell>
          <cell r="S108" t="str">
            <v>/ĐHKT-QĐ ngày 3/10/2019</v>
          </cell>
          <cell r="T108" t="str">
            <v>2991/ĐHKT-QĐ ngày 3/10/2019</v>
          </cell>
        </row>
        <row r="109">
          <cell r="C109" t="str">
            <v>Nguyễn Thị Thu 30/11/1980</v>
          </cell>
          <cell r="D109" t="str">
            <v>Nguyễn Thị Thu</v>
          </cell>
          <cell r="E109" t="str">
            <v>30/11/1980</v>
          </cell>
          <cell r="F109">
            <v>0</v>
          </cell>
          <cell r="G109" t="str">
            <v>Kinh tế chính trị</v>
          </cell>
          <cell r="H109" t="str">
            <v>Quản lý kinh tế</v>
          </cell>
          <cell r="I109" t="str">
            <v>60340410</v>
          </cell>
          <cell r="J109" t="str">
            <v>QH-2018-E</v>
          </cell>
          <cell r="K109">
            <v>1</v>
          </cell>
          <cell r="L109" t="str">
            <v>Quản lý nhà nước về thu chi phí, lệ phí tại Bộ tài nguyên và môi trường</v>
          </cell>
          <cell r="M109">
            <v>0</v>
          </cell>
          <cell r="N109" t="str">
            <v>TS. Trần Quang Tuyến</v>
          </cell>
          <cell r="O109" t="str">
            <v>Trường ĐH Kinh tế - ĐHQGHN</v>
          </cell>
          <cell r="P109">
            <v>0</v>
          </cell>
          <cell r="Q109" t="str">
            <v xml:space="preserve">1539/QĐ-ĐHKT ngày   24/5/2019 </v>
          </cell>
          <cell r="R109">
            <v>2992</v>
          </cell>
          <cell r="S109" t="str">
            <v>/ĐHKT-QĐ ngày 3/10/2019</v>
          </cell>
          <cell r="T109" t="str">
            <v>2992/ĐHKT-QĐ ngày 3/10/2019</v>
          </cell>
        </row>
        <row r="110">
          <cell r="C110" t="str">
            <v>Lê Hữu Thuận 17/11/1985</v>
          </cell>
          <cell r="D110" t="str">
            <v>Lê Hữu Thuận</v>
          </cell>
          <cell r="E110" t="str">
            <v>17/11/1985</v>
          </cell>
          <cell r="F110">
            <v>0</v>
          </cell>
          <cell r="G110" t="str">
            <v>Kinh tế chính trị</v>
          </cell>
          <cell r="H110" t="str">
            <v>Quản lý kinh tế</v>
          </cell>
          <cell r="I110" t="str">
            <v>60340410</v>
          </cell>
          <cell r="J110" t="str">
            <v>QH-2018-E</v>
          </cell>
          <cell r="K110">
            <v>1</v>
          </cell>
          <cell r="L110" t="str">
            <v>Quản lý nhân lực tại Công ty cổ phần Minh Việt Toàn cầu</v>
          </cell>
          <cell r="M110">
            <v>0</v>
          </cell>
          <cell r="N110" t="str">
            <v>GS.TS. Phan Huy Đường</v>
          </cell>
          <cell r="O110" t="str">
            <v>Trường ĐH Kinh tế - ĐHQGHN</v>
          </cell>
          <cell r="P110">
            <v>0</v>
          </cell>
          <cell r="Q110" t="str">
            <v xml:space="preserve">1539/QĐ-ĐHKT ngày   24/5/2019 </v>
          </cell>
          <cell r="R110">
            <v>2993</v>
          </cell>
          <cell r="S110" t="str">
            <v>/ĐHKT-QĐ ngày 3/10/2019</v>
          </cell>
          <cell r="T110" t="str">
            <v>2993/ĐHKT-QĐ ngày 3/10/2019</v>
          </cell>
        </row>
        <row r="111">
          <cell r="C111" t="str">
            <v>Lê Thị Thu Thủy 08/06/1983</v>
          </cell>
          <cell r="D111" t="str">
            <v>Lê Thị Thu Thủy</v>
          </cell>
          <cell r="E111" t="str">
            <v>08/06/1983</v>
          </cell>
          <cell r="F111">
            <v>0</v>
          </cell>
          <cell r="G111" t="str">
            <v>Kinh tế chính trị</v>
          </cell>
          <cell r="H111" t="str">
            <v>Quản lý kinh tế</v>
          </cell>
          <cell r="I111" t="str">
            <v>60340410</v>
          </cell>
          <cell r="J111" t="str">
            <v>QH-2018-E</v>
          </cell>
          <cell r="K111">
            <v>1</v>
          </cell>
          <cell r="L111" t="str">
            <v>Kiểm tra thuế tại trụ sở người nộp thuế của Chi cục thuế Quận Cầu Giấy</v>
          </cell>
          <cell r="M111">
            <v>0</v>
          </cell>
          <cell r="N111" t="str">
            <v>PGS.TS. Phạm Thị Hồng Điệp</v>
          </cell>
          <cell r="O111" t="str">
            <v>Trường ĐH Kinh tế - ĐHQGHN</v>
          </cell>
          <cell r="P111">
            <v>0</v>
          </cell>
          <cell r="Q111" t="str">
            <v xml:space="preserve">1539/QĐ-ĐHKT ngày   24/5/2019 </v>
          </cell>
          <cell r="R111">
            <v>2994</v>
          </cell>
          <cell r="S111" t="str">
            <v>/ĐHKT-QĐ ngày 3/10/2019</v>
          </cell>
          <cell r="T111" t="str">
            <v>2994/ĐHKT-QĐ ngày 3/10/2019</v>
          </cell>
        </row>
        <row r="112">
          <cell r="C112" t="str">
            <v>Lê Thu Thủy 01/01/1989</v>
          </cell>
          <cell r="D112" t="str">
            <v>Lê Thu Thủy</v>
          </cell>
          <cell r="E112" t="str">
            <v>01/01/1989</v>
          </cell>
          <cell r="F112">
            <v>0</v>
          </cell>
          <cell r="G112" t="str">
            <v>Kinh tế chính trị</v>
          </cell>
          <cell r="H112" t="str">
            <v>Quản lý kinh tế</v>
          </cell>
          <cell r="I112" t="str">
            <v>60340410</v>
          </cell>
          <cell r="J112" t="str">
            <v>QH-2018-E</v>
          </cell>
          <cell r="K112">
            <v>1</v>
          </cell>
          <cell r="L112" t="str">
            <v>Quản lý nhân lực tại Công ty cổ phần đầu tư xây dựng phát triển thương mại Kinh Đô</v>
          </cell>
          <cell r="M112">
            <v>0</v>
          </cell>
          <cell r="N112" t="str">
            <v>TS. Lê Thị Hồng Điệp</v>
          </cell>
          <cell r="O112" t="str">
            <v>Trường ĐH Kinh tế - ĐHQGHN</v>
          </cell>
          <cell r="P112">
            <v>0</v>
          </cell>
          <cell r="Q112" t="str">
            <v xml:space="preserve">1539/QĐ-ĐHKT ngày   24/5/2019 </v>
          </cell>
          <cell r="R112">
            <v>2995</v>
          </cell>
          <cell r="S112" t="str">
            <v>/ĐHKT-QĐ ngày 3/10/2019</v>
          </cell>
          <cell r="T112" t="str">
            <v>2995/ĐHKT-QĐ ngày 3/10/2019</v>
          </cell>
        </row>
        <row r="113">
          <cell r="C113" t="str">
            <v>Phan Thị Tuyết Trinh 31/10/1987</v>
          </cell>
          <cell r="D113" t="str">
            <v>Phan Thị Tuyết Trinh</v>
          </cell>
          <cell r="E113" t="str">
            <v>31/10/1987</v>
          </cell>
          <cell r="F113">
            <v>0</v>
          </cell>
          <cell r="G113" t="str">
            <v>Kinh tế chính trị</v>
          </cell>
          <cell r="H113" t="str">
            <v>Quản lý kinh tế</v>
          </cell>
          <cell r="I113" t="str">
            <v>60340410</v>
          </cell>
          <cell r="J113" t="str">
            <v>QH-2018-E</v>
          </cell>
          <cell r="K113">
            <v>1</v>
          </cell>
          <cell r="L113" t="str">
            <v>Kiểm tra hoàn thuế Giá trị gia tăng đối với các doanh nghiệp nước ngoài trên địa bàn thành phố Hà Nội</v>
          </cell>
          <cell r="M113">
            <v>0</v>
          </cell>
          <cell r="N113" t="str">
            <v>TS. Nguyễn Thùy Anh</v>
          </cell>
          <cell r="O113" t="str">
            <v>Trường ĐH Kinh tế - ĐHQGHN</v>
          </cell>
          <cell r="P113">
            <v>0</v>
          </cell>
          <cell r="Q113" t="str">
            <v xml:space="preserve">1539/QĐ-ĐHKT ngày   24/5/2019 </v>
          </cell>
          <cell r="R113">
            <v>2996</v>
          </cell>
          <cell r="S113" t="str">
            <v>/ĐHKT-QĐ ngày 3/10/2019</v>
          </cell>
          <cell r="T113" t="str">
            <v>2996/ĐHKT-QĐ ngày 3/10/2019</v>
          </cell>
        </row>
        <row r="114">
          <cell r="C114" t="str">
            <v>Nguyễn Văn Trung 09/01/1992</v>
          </cell>
          <cell r="D114" t="str">
            <v>Nguyễn Văn Trung</v>
          </cell>
          <cell r="E114" t="str">
            <v>09/01/1992</v>
          </cell>
          <cell r="F114">
            <v>0</v>
          </cell>
          <cell r="G114" t="str">
            <v>Kinh tế chính trị</v>
          </cell>
          <cell r="H114" t="str">
            <v>Quản lý kinh tế</v>
          </cell>
          <cell r="I114" t="str">
            <v>60340410</v>
          </cell>
          <cell r="J114" t="str">
            <v>QH-2018-E</v>
          </cell>
          <cell r="K114">
            <v>1</v>
          </cell>
          <cell r="L114" t="str">
            <v>Quản lý tiền gửi tại Ngân hàng ngoại thương Việt Nam - Chi nhánh Phú Thọ</v>
          </cell>
          <cell r="M114">
            <v>0</v>
          </cell>
          <cell r="N114" t="str">
            <v>TS. Nguyễn Thị Thu Hoài</v>
          </cell>
          <cell r="O114" t="str">
            <v>Trường ĐH Kinh tế - ĐHQGHN</v>
          </cell>
          <cell r="P114">
            <v>0</v>
          </cell>
          <cell r="Q114" t="str">
            <v xml:space="preserve">1539/QĐ-ĐHKT ngày   24/5/2019 </v>
          </cell>
          <cell r="R114">
            <v>2997</v>
          </cell>
          <cell r="S114" t="str">
            <v>/ĐHKT-QĐ ngày 3/10/2019</v>
          </cell>
          <cell r="T114" t="str">
            <v>2997/ĐHKT-QĐ ngày 3/10/2019</v>
          </cell>
        </row>
        <row r="115">
          <cell r="C115" t="str">
            <v>Phạm Thị Hải Yến 06/11/1988</v>
          </cell>
          <cell r="D115" t="str">
            <v>Phạm Thị Hải Yến</v>
          </cell>
          <cell r="E115" t="str">
            <v>06/11/1988</v>
          </cell>
          <cell r="F115">
            <v>0</v>
          </cell>
          <cell r="G115" t="str">
            <v>Kinh tế chính trị</v>
          </cell>
          <cell r="H115" t="str">
            <v>Quản lý kinh tế</v>
          </cell>
          <cell r="I115" t="str">
            <v>60340410</v>
          </cell>
          <cell r="J115" t="str">
            <v>QH-2018-E</v>
          </cell>
          <cell r="K115">
            <v>1</v>
          </cell>
          <cell r="L115" t="str">
            <v>Quản lý nhà nước về bảo hiểm y tế trên địa bàn thành phố Hà Nội</v>
          </cell>
          <cell r="M115">
            <v>0</v>
          </cell>
          <cell r="N115" t="str">
            <v>TS. Lưu Quốc Đạt</v>
          </cell>
          <cell r="O115" t="str">
            <v>Trường ĐH Kinh tế - ĐHQGHN</v>
          </cell>
          <cell r="P115">
            <v>0</v>
          </cell>
          <cell r="Q115" t="str">
            <v xml:space="preserve">1539/QĐ-ĐHKT ngày   24/5/2019 </v>
          </cell>
          <cell r="R115">
            <v>2998</v>
          </cell>
          <cell r="S115" t="str">
            <v>/ĐHKT-QĐ ngày 3/10/2019</v>
          </cell>
          <cell r="T115" t="str">
            <v>2998/ĐHKT-QĐ ngày 3/10/2019</v>
          </cell>
        </row>
        <row r="116">
          <cell r="C116" t="str">
            <v>Trần Thị Hải Yến 13/07/1990</v>
          </cell>
          <cell r="D116" t="str">
            <v>Trần Thị Hải Yến</v>
          </cell>
          <cell r="E116" t="str">
            <v>13/07/1990</v>
          </cell>
          <cell r="F116">
            <v>0</v>
          </cell>
          <cell r="G116" t="str">
            <v>Kinh tế chính trị</v>
          </cell>
          <cell r="H116" t="str">
            <v>Quản lý kinh tế</v>
          </cell>
          <cell r="I116" t="str">
            <v>60340410</v>
          </cell>
          <cell r="J116" t="str">
            <v>QH-2018-E</v>
          </cell>
          <cell r="K116">
            <v>1</v>
          </cell>
          <cell r="L116" t="str">
            <v>Quản lý hoạt động kinh tế báo chí của báo Nhân Dân</v>
          </cell>
          <cell r="M116">
            <v>0</v>
          </cell>
          <cell r="N116" t="str">
            <v>TS. Lưu Quốc Đạt</v>
          </cell>
          <cell r="O116" t="str">
            <v>Trường ĐH Kinh tế - ĐHQGHN</v>
          </cell>
          <cell r="P116">
            <v>0</v>
          </cell>
          <cell r="Q116" t="str">
            <v xml:space="preserve">1540/QĐ-ĐHKT ngày   24/5/2019 </v>
          </cell>
          <cell r="R116">
            <v>2999</v>
          </cell>
          <cell r="S116" t="str">
            <v>/ĐHKT-QĐ ngày 3/10/2019</v>
          </cell>
          <cell r="T116" t="str">
            <v>2999/ĐHKT-QĐ ngày 3/10/2019</v>
          </cell>
        </row>
        <row r="117">
          <cell r="C117" t="str">
            <v>Tạ Quang Huy 10/09/1992</v>
          </cell>
          <cell r="D117" t="str">
            <v>Tạ Quang Huy</v>
          </cell>
          <cell r="E117" t="str">
            <v>10/09/1992</v>
          </cell>
          <cell r="F117">
            <v>0</v>
          </cell>
          <cell r="G117" t="str">
            <v>Kinh tế chính trị</v>
          </cell>
          <cell r="H117" t="str">
            <v>Quản lý kinh tế</v>
          </cell>
          <cell r="I117" t="str">
            <v>60340410</v>
          </cell>
          <cell r="J117" t="str">
            <v>QH-2016-E</v>
          </cell>
          <cell r="K117">
            <v>2</v>
          </cell>
          <cell r="L117" t="str">
            <v>Quản lý dự án đầu tư xây dựng của Tổng công ty Bảo Việt nhân thọ</v>
          </cell>
          <cell r="M117">
            <v>0</v>
          </cell>
          <cell r="N117" t="str">
            <v>PGS.TS Hà Văn Hội</v>
          </cell>
          <cell r="O117" t="str">
            <v>Trường ĐH Kinh tế - ĐHQGHN</v>
          </cell>
          <cell r="P117">
            <v>0</v>
          </cell>
          <cell r="Q117" t="str">
            <v xml:space="preserve">3553/QĐ-ĐHKT ngày  18/10/2017 </v>
          </cell>
          <cell r="R117">
            <v>3000</v>
          </cell>
          <cell r="S117" t="str">
            <v>/ĐHKT-QĐ ngày 3/10/2019</v>
          </cell>
          <cell r="T117" t="str">
            <v>3000/ĐHKT-QĐ ngày 3/10/2019</v>
          </cell>
        </row>
        <row r="118">
          <cell r="C118" t="str">
            <v>Nguyễn Văn Nghĩa 10/03/1984</v>
          </cell>
          <cell r="D118" t="str">
            <v>Nguyễn Văn Nghĩa</v>
          </cell>
          <cell r="E118" t="str">
            <v>10/03/1984</v>
          </cell>
          <cell r="F118">
            <v>0</v>
          </cell>
          <cell r="G118" t="str">
            <v>Kinh tế chính trị</v>
          </cell>
          <cell r="H118" t="str">
            <v>Kinh tế chính trị</v>
          </cell>
          <cell r="I118">
            <v>60310102</v>
          </cell>
          <cell r="J118" t="str">
            <v>QH-2017-E</v>
          </cell>
          <cell r="K118">
            <v>2</v>
          </cell>
          <cell r="L118" t="str">
            <v>Chuyển dịch cơ cấu kinh tế ở quận Long Biên thành phố Hà Nội trong quá trình đô thị hóa</v>
          </cell>
          <cell r="M118">
            <v>0</v>
          </cell>
          <cell r="N118" t="str">
            <v>TS. Đinh Quang Ty</v>
          </cell>
          <cell r="O118" t="str">
            <v>Hội đồng lý luận Trung Ương</v>
          </cell>
          <cell r="P118">
            <v>0</v>
          </cell>
          <cell r="Q118" t="str">
            <v>3574/QĐ-ĐHKT ngày 21/12/2018</v>
          </cell>
          <cell r="R118">
            <v>3001</v>
          </cell>
          <cell r="S118" t="str">
            <v>/ĐHKT-QĐ ngày 3/10/2019</v>
          </cell>
          <cell r="T118" t="str">
            <v>3001/ĐHKT-QĐ ngày 3/10/2019</v>
          </cell>
        </row>
        <row r="119">
          <cell r="C119" t="str">
            <v>Nguyễn Thị Thu Hà 24/10/1980</v>
          </cell>
          <cell r="D119" t="str">
            <v>Nguyễn Thị Thu Hà</v>
          </cell>
          <cell r="E119" t="str">
            <v>24/10/1980</v>
          </cell>
          <cell r="F119">
            <v>0</v>
          </cell>
          <cell r="G119" t="str">
            <v>Kinh tế chính trị</v>
          </cell>
          <cell r="H119" t="str">
            <v>Quản lý kinh tế</v>
          </cell>
          <cell r="I119" t="str">
            <v>60340410</v>
          </cell>
          <cell r="J119" t="str">
            <v>QH-2018-E</v>
          </cell>
          <cell r="K119">
            <v>1</v>
          </cell>
          <cell r="L119" t="str">
            <v>Quản lý nhân lực tại Công ty TNHH Một thành viên cơ khí 17</v>
          </cell>
          <cell r="M119">
            <v>0</v>
          </cell>
          <cell r="N119" t="str">
            <v>GS.TS. Phan Huy Đường</v>
          </cell>
          <cell r="O119" t="str">
            <v>Trường ĐH Kinh tế - ĐHQGHN</v>
          </cell>
          <cell r="P119">
            <v>0</v>
          </cell>
          <cell r="Q119" t="str">
            <v xml:space="preserve">1539/QĐ-ĐHKT ngày   24/5/2019 </v>
          </cell>
          <cell r="R119">
            <v>3002</v>
          </cell>
          <cell r="S119" t="str">
            <v>/ĐHKT-QĐ ngày 3/10/2019</v>
          </cell>
          <cell r="T119" t="str">
            <v>3002/ĐHKT-QĐ ngày 3/10/2019</v>
          </cell>
        </row>
        <row r="120">
          <cell r="C120" t="str">
            <v>Vũ Quốc Dũng 28/06/1975</v>
          </cell>
          <cell r="D120" t="str">
            <v>Vũ Quốc Dũng</v>
          </cell>
          <cell r="E120" t="str">
            <v>28/06/1975</v>
          </cell>
          <cell r="F120">
            <v>0</v>
          </cell>
          <cell r="G120" t="str">
            <v>Kinh tế chính trị</v>
          </cell>
          <cell r="H120" t="str">
            <v>Quản lý kinh tế</v>
          </cell>
          <cell r="I120" t="str">
            <v>60340410</v>
          </cell>
          <cell r="J120" t="str">
            <v>QH-2018-E</v>
          </cell>
          <cell r="K120">
            <v>1</v>
          </cell>
          <cell r="L120" t="str">
            <v>Chất lượng công chức ngành thống kê tập trung các tỉnh Tây Nguyên</v>
          </cell>
          <cell r="M120">
            <v>0</v>
          </cell>
          <cell r="N120" t="str">
            <v>PGS.TS. Phạm Thị Hồng Điệp</v>
          </cell>
          <cell r="O120" t="str">
            <v>Trường ĐH Kinh tế - ĐHQGHN</v>
          </cell>
          <cell r="P120">
            <v>0</v>
          </cell>
          <cell r="Q120" t="str">
            <v xml:space="preserve">1539/QĐ-ĐHKT ngày   24/5/2019 </v>
          </cell>
          <cell r="R120">
            <v>3020</v>
          </cell>
          <cell r="S120" t="str">
            <v>/ĐHKT-QĐ ngày 7/10/2019</v>
          </cell>
          <cell r="T120" t="str">
            <v>3020/ĐHKT-QĐ ngày 7/10/2019</v>
          </cell>
        </row>
        <row r="121">
          <cell r="C121" t="str">
            <v>Vũ Thế Hùng 12/08/1984</v>
          </cell>
          <cell r="D121" t="str">
            <v>Vũ Thế Hùng</v>
          </cell>
          <cell r="E121" t="str">
            <v>12/08/1984</v>
          </cell>
          <cell r="F121">
            <v>0</v>
          </cell>
          <cell r="G121" t="str">
            <v>Kinh tế chính trị</v>
          </cell>
          <cell r="H121" t="str">
            <v>Quản lý kinh tế</v>
          </cell>
          <cell r="I121" t="str">
            <v>60340410</v>
          </cell>
          <cell r="J121" t="str">
            <v>QH-2018-E</v>
          </cell>
          <cell r="K121">
            <v>1</v>
          </cell>
          <cell r="L121" t="str">
            <v>Quản lý tài nguyên rừng phòng hộ huyện Đầm Hà, tỉnh Quảng Ninh</v>
          </cell>
          <cell r="M121">
            <v>0</v>
          </cell>
          <cell r="N121" t="str">
            <v>TS. Hoàng Triều Hoa</v>
          </cell>
          <cell r="O121" t="str">
            <v>Trường ĐH Kinh tế - ĐHQGHN</v>
          </cell>
          <cell r="P121">
            <v>0</v>
          </cell>
          <cell r="Q121" t="str">
            <v xml:space="preserve">1539/QĐ-ĐHKT ngày   24/5/2019 </v>
          </cell>
          <cell r="R121">
            <v>3021</v>
          </cell>
          <cell r="S121" t="str">
            <v>/ĐHKT-QĐ ngày 7/10/2019</v>
          </cell>
          <cell r="T121" t="str">
            <v>3021/ĐHKT-QĐ ngày 7/10/2019</v>
          </cell>
        </row>
        <row r="122">
          <cell r="C122" t="str">
            <v>Nguyễn Hữu Hưng 12/12/1974</v>
          </cell>
          <cell r="D122" t="str">
            <v>Nguyễn Hữu Hưng</v>
          </cell>
          <cell r="E122" t="str">
            <v>12/12/1974</v>
          </cell>
          <cell r="F122">
            <v>0</v>
          </cell>
          <cell r="G122" t="str">
            <v>Kinh tế chính trị</v>
          </cell>
          <cell r="H122" t="str">
            <v>Quản lý kinh tế</v>
          </cell>
          <cell r="I122" t="str">
            <v>60340410</v>
          </cell>
          <cell r="J122" t="str">
            <v>QH-2018-E</v>
          </cell>
          <cell r="K122">
            <v>1</v>
          </cell>
          <cell r="L122" t="str">
            <v>Quản lý nhà nước về chuyển giao công nghệ ở Việt Nam</v>
          </cell>
          <cell r="M122">
            <v>0</v>
          </cell>
          <cell r="N122" t="str">
            <v>PGS.TS. Nguyễn Trúc Lê</v>
          </cell>
          <cell r="O122" t="str">
            <v>Trường ĐH Kinh tế - ĐHQGHN</v>
          </cell>
          <cell r="P122">
            <v>0</v>
          </cell>
          <cell r="Q122" t="str">
            <v xml:space="preserve">1539/QĐ-ĐHKT ngày   24/5/2019 </v>
          </cell>
          <cell r="R122">
            <v>3022</v>
          </cell>
          <cell r="S122" t="str">
            <v>/ĐHKT-QĐ ngày 7/10/2019</v>
          </cell>
          <cell r="T122" t="str">
            <v>3022/ĐHKT-QĐ ngày 7/10/2019</v>
          </cell>
        </row>
        <row r="123">
          <cell r="C123" t="str">
            <v>Nguyễn Ngọc Quỳnh 12/09/1989</v>
          </cell>
          <cell r="D123" t="str">
            <v>Nguyễn Ngọc Quỳnh</v>
          </cell>
          <cell r="E123" t="str">
            <v>12/09/1989</v>
          </cell>
          <cell r="F123">
            <v>0</v>
          </cell>
          <cell r="G123" t="str">
            <v>Kinh tế chính trị</v>
          </cell>
          <cell r="H123" t="str">
            <v>Quản lý kinh tế</v>
          </cell>
          <cell r="I123" t="str">
            <v>60340410</v>
          </cell>
          <cell r="J123" t="str">
            <v>QH-2018-E</v>
          </cell>
          <cell r="K123">
            <v>1</v>
          </cell>
          <cell r="L123" t="str">
            <v>Quản lý đội ngũ giảng viên tại Trường Đại học Khoa học xã hội và nhân văn, Đại học Quốc gia Hà Nội</v>
          </cell>
          <cell r="M123">
            <v>0</v>
          </cell>
          <cell r="N123" t="str">
            <v>TS. Đỗ Anh Đức</v>
          </cell>
          <cell r="O123" t="str">
            <v>Trường ĐH Kinh tế - ĐHQGHN</v>
          </cell>
          <cell r="P123">
            <v>0</v>
          </cell>
          <cell r="Q123" t="str">
            <v xml:space="preserve">1539/QĐ-ĐHKT ngày   24/5/2019 </v>
          </cell>
          <cell r="R123">
            <v>3023</v>
          </cell>
          <cell r="S123" t="str">
            <v>/ĐHKT-QĐ ngày 7/10/2019</v>
          </cell>
          <cell r="T123" t="str">
            <v>3023/ĐHKT-QĐ ngày 7/10/2019</v>
          </cell>
        </row>
        <row r="124">
          <cell r="C124" t="str">
            <v>Nguyễn Thị Thùy Dung 21/11/1993</v>
          </cell>
          <cell r="D124" t="str">
            <v>Nguyễn Thị Thùy Dung</v>
          </cell>
          <cell r="E124" t="str">
            <v>21/11/1993</v>
          </cell>
          <cell r="F124">
            <v>0</v>
          </cell>
          <cell r="G124" t="str">
            <v>Quản trị kinh doanh</v>
          </cell>
          <cell r="H124" t="str">
            <v>Quản trị kinh doanh</v>
          </cell>
          <cell r="I124" t="str">
            <v>60340102</v>
          </cell>
          <cell r="J124" t="str">
            <v>QH-2018-E</v>
          </cell>
          <cell r="K124">
            <v>1</v>
          </cell>
          <cell r="L124" t="str">
            <v>Văn hóa tổ chức tại Trung tâm Quảng cáo và Dịch vụ Truyền hình (TVAD)</v>
          </cell>
          <cell r="M124" t="str">
            <v>TS. Đặng Qúy Dương</v>
          </cell>
          <cell r="N124" t="str">
            <v>TS. Đặng Qúy Dương</v>
          </cell>
          <cell r="O124" t="str">
            <v>Trường ĐHKT - ĐHQGHN</v>
          </cell>
          <cell r="P124">
            <v>0</v>
          </cell>
          <cell r="Q124" t="str">
            <v xml:space="preserve">1539/QĐ-ĐHKT ngày   24/5/2019 </v>
          </cell>
          <cell r="R124">
            <v>3159</v>
          </cell>
          <cell r="S124" t="str">
            <v>/ĐHKT-QĐ ngày 22/10/2019</v>
          </cell>
          <cell r="T124" t="str">
            <v>3159/ĐHKT-QĐ ngày 22/10/2019</v>
          </cell>
        </row>
        <row r="125">
          <cell r="C125" t="str">
            <v>Nguyễn Trọng Hùng 01/09/1990</v>
          </cell>
          <cell r="D125" t="str">
            <v>Nguyễn Trọng Hùng</v>
          </cell>
          <cell r="E125" t="str">
            <v>01/09/1990</v>
          </cell>
          <cell r="F125">
            <v>0</v>
          </cell>
          <cell r="G125" t="str">
            <v>Quản trị kinh doanh</v>
          </cell>
          <cell r="H125" t="str">
            <v>Quản trị kinh doanh</v>
          </cell>
          <cell r="I125" t="str">
            <v>60340102</v>
          </cell>
          <cell r="J125" t="str">
            <v>QH-2018-E</v>
          </cell>
          <cell r="K125">
            <v>1</v>
          </cell>
          <cell r="L125" t="str">
            <v>Quản trị công bố thông tin tại Sở giao dịch Chứng khoán Hà Nội</v>
          </cell>
          <cell r="M125" t="str">
            <v>PGS.TS. Đỗ Minh Cương</v>
          </cell>
          <cell r="N125" t="str">
            <v>PGS.TS. Đỗ Minh Cương</v>
          </cell>
          <cell r="O125" t="str">
            <v>Trường ĐHKT - ĐHQGHN</v>
          </cell>
          <cell r="P125">
            <v>0</v>
          </cell>
          <cell r="Q125" t="str">
            <v xml:space="preserve">1539/QĐ-ĐHKT ngày   24/5/2019 </v>
          </cell>
          <cell r="R125">
            <v>3160</v>
          </cell>
          <cell r="S125" t="str">
            <v>/ĐHKT-QĐ ngày 22/10/2019</v>
          </cell>
          <cell r="T125" t="str">
            <v>3160/ĐHKT-QĐ ngày 22/10/2019</v>
          </cell>
        </row>
        <row r="126">
          <cell r="C126" t="str">
            <v>Tống Việt Phong 18/09/1984</v>
          </cell>
          <cell r="D126" t="str">
            <v>Tống Việt Phong</v>
          </cell>
          <cell r="E126" t="str">
            <v>18/09/1984</v>
          </cell>
          <cell r="F126">
            <v>0</v>
          </cell>
          <cell r="G126" t="str">
            <v>Kinh tế chính trị</v>
          </cell>
          <cell r="H126" t="str">
            <v>Quản lý kinh tế</v>
          </cell>
          <cell r="I126" t="str">
            <v>60340410</v>
          </cell>
          <cell r="J126" t="str">
            <v>QH-2018-E</v>
          </cell>
          <cell r="K126">
            <v>1</v>
          </cell>
          <cell r="L126" t="str">
            <v xml:space="preserve">Quản lý nhân lực tại Viettel Hà Nội </v>
          </cell>
          <cell r="M126">
            <v>0</v>
          </cell>
          <cell r="N126" t="str">
            <v>TS. Đỗ Anh Đức</v>
          </cell>
          <cell r="O126" t="str">
            <v>Trường Đại học Kinh tế, ĐHQGHN</v>
          </cell>
          <cell r="P126">
            <v>0</v>
          </cell>
          <cell r="Q126" t="str">
            <v xml:space="preserve">1539/QĐ-ĐHKT ngày   24/5/2019 </v>
          </cell>
          <cell r="R126">
            <v>3166</v>
          </cell>
          <cell r="S126" t="str">
            <v>/QĐ-ĐHKT ngày 22/10/2019</v>
          </cell>
          <cell r="T126" t="str">
            <v>3166/QĐ-ĐHKT ngày 22/10/2019</v>
          </cell>
        </row>
        <row r="127">
          <cell r="C127" t="str">
            <v>Lê Hoàng Phương 10/07/1985</v>
          </cell>
          <cell r="D127" t="str">
            <v>Lê Hoàng Phương</v>
          </cell>
          <cell r="E127" t="str">
            <v>10/07/1985</v>
          </cell>
          <cell r="F127">
            <v>0</v>
          </cell>
          <cell r="G127" t="str">
            <v>Kinh tế chính trị</v>
          </cell>
          <cell r="H127" t="str">
            <v>Quản lý kinh tế</v>
          </cell>
          <cell r="I127" t="str">
            <v>60340410</v>
          </cell>
          <cell r="J127" t="str">
            <v>QH-2018-E</v>
          </cell>
          <cell r="K127">
            <v>1</v>
          </cell>
          <cell r="L127" t="str">
            <v>Quản lý nhân lực tại Viettel Phú Thọ</v>
          </cell>
          <cell r="M127">
            <v>0</v>
          </cell>
          <cell r="N127" t="str">
            <v>TS. Nguyễn Thùy Anh</v>
          </cell>
          <cell r="O127" t="str">
            <v>Trường Đại học Kinh tế, ĐHQGHN</v>
          </cell>
          <cell r="P127">
            <v>0</v>
          </cell>
          <cell r="Q127" t="str">
            <v xml:space="preserve">1539/QĐ-ĐHKT ngày   24/5/2019 </v>
          </cell>
          <cell r="R127">
            <v>3165</v>
          </cell>
          <cell r="S127" t="str">
            <v>/QĐ-ĐHKT ngày 22/10/2019</v>
          </cell>
          <cell r="T127" t="str">
            <v>3165/QĐ-ĐHKT ngày 22/10/2019</v>
          </cell>
        </row>
        <row r="128">
          <cell r="C128" t="str">
            <v>Đỗ Thu Thảo 05/01/1990</v>
          </cell>
          <cell r="D128" t="str">
            <v>Đỗ Thu Thảo</v>
          </cell>
          <cell r="E128" t="str">
            <v>05/01/1990</v>
          </cell>
          <cell r="F128">
            <v>0</v>
          </cell>
          <cell r="G128" t="str">
            <v>Tài chính - Ngân hàng</v>
          </cell>
          <cell r="H128" t="str">
            <v>Tài chính - Ngân hàng</v>
          </cell>
          <cell r="I128" t="str">
            <v>60340201</v>
          </cell>
          <cell r="J128" t="str">
            <v>QH-2016-E</v>
          </cell>
          <cell r="K128">
            <v>1</v>
          </cell>
          <cell r="L128" t="str">
            <v>Phát triển dịch vụ ngân hàng ưu tiên tại Ngân hàng Thương mại cổ phần Công thương Việt Nam - Chi nhánh Đông Anh</v>
          </cell>
          <cell r="M128">
            <v>0</v>
          </cell>
          <cell r="N128" t="str">
            <v>TS. Hoàng Khắc Lịch</v>
          </cell>
          <cell r="O128" t="str">
            <v>Trường Đại học Kinh tế, ĐHQGHN</v>
          </cell>
          <cell r="P128">
            <v>0</v>
          </cell>
          <cell r="Q128" t="str">
            <v>2023/QĐ-ĐHKT ngày 26/7/2017</v>
          </cell>
          <cell r="R128">
            <v>408</v>
          </cell>
          <cell r="S128" t="str">
            <v>/QĐ-ĐHKT ngày  5/3/2020</v>
          </cell>
          <cell r="T128" t="str">
            <v>408/QĐ-ĐHKT ngày  5/3/2020</v>
          </cell>
        </row>
        <row r="129">
          <cell r="C129" t="str">
            <v>Lưu Thị Lan Anh 22/07/1984</v>
          </cell>
          <cell r="D129" t="str">
            <v>Lưu Thị Lan Anh</v>
          </cell>
          <cell r="E129" t="str">
            <v>22/07/1984</v>
          </cell>
          <cell r="F129">
            <v>0</v>
          </cell>
          <cell r="G129" t="str">
            <v>Kinh tế chính trị</v>
          </cell>
          <cell r="H129" t="str">
            <v>Quản lý kinh tế</v>
          </cell>
          <cell r="I129" t="str">
            <v>8340410</v>
          </cell>
          <cell r="J129" t="str">
            <v>QH-2018-E</v>
          </cell>
          <cell r="K129">
            <v>2</v>
          </cell>
          <cell r="L129" t="str">
            <v>Quản lý thu bảo hiểm xã hội tại các huyện ngoại thành thành phố Hà Nội</v>
          </cell>
          <cell r="M129">
            <v>0</v>
          </cell>
          <cell r="N129" t="str">
            <v>PGS.TS Mai Thị Thanh Xuân</v>
          </cell>
          <cell r="O129" t="str">
            <v>Nguyên Cán bộ Trường ĐH Kinh tế, ĐHQGHN</v>
          </cell>
          <cell r="P129">
            <v>0</v>
          </cell>
          <cell r="Q129">
            <v>0</v>
          </cell>
          <cell r="R129">
            <v>520</v>
          </cell>
          <cell r="S129" t="str">
            <v>/QĐ-ĐHKT ngày 19/03/2020</v>
          </cell>
          <cell r="T129" t="str">
            <v>520/QĐ-ĐHKT ngày 19/03/2020</v>
          </cell>
        </row>
        <row r="130">
          <cell r="C130" t="str">
            <v>Lê Thị Phương Anh 06/09/1985</v>
          </cell>
          <cell r="D130" t="str">
            <v>Lê Thị Phương Anh</v>
          </cell>
          <cell r="E130" t="str">
            <v>06/09/1985</v>
          </cell>
          <cell r="F130" t="str">
            <v>Quản lý phát triển thị trường nhà ở tại Hà Nội</v>
          </cell>
          <cell r="G130" t="str">
            <v>Kinh tế chính trị</v>
          </cell>
          <cell r="H130" t="str">
            <v>Quản lý kinh tế</v>
          </cell>
          <cell r="I130" t="str">
            <v>8340410</v>
          </cell>
          <cell r="J130" t="str">
            <v>QH-2018-E</v>
          </cell>
          <cell r="K130">
            <v>2</v>
          </cell>
          <cell r="L130" t="str">
            <v xml:space="preserve">Phát triển thẻ tín dụng quốc tế tại Ngân hàng TMCP Đầu tư và Phát triển Việt Nam - Chi nhánh Mỹ Đình </v>
          </cell>
          <cell r="M130">
            <v>0</v>
          </cell>
          <cell r="N130" t="str">
            <v>PGS.TS Phạm Văn Dũng</v>
          </cell>
          <cell r="O130" t="str">
            <v xml:space="preserve"> Trường ĐH Kinh tế, ĐHQG Hà Nội</v>
          </cell>
          <cell r="P130">
            <v>0</v>
          </cell>
          <cell r="Q130" t="e">
            <v>#N/A</v>
          </cell>
          <cell r="R130">
            <v>521</v>
          </cell>
          <cell r="S130" t="str">
            <v>/QĐ-ĐHKT ngày 19/03/2020</v>
          </cell>
          <cell r="T130" t="str">
            <v>521/QĐ-ĐHKT ngày 19/03/2020</v>
          </cell>
        </row>
        <row r="131">
          <cell r="C131" t="str">
            <v>Quản Ngọc Tú Anh 26/02/1993</v>
          </cell>
          <cell r="D131" t="str">
            <v>Quản Ngọc Tú Anh</v>
          </cell>
          <cell r="E131" t="str">
            <v>26/02/1993</v>
          </cell>
          <cell r="F131" t="str">
            <v>Quản lý tài chính tại Công ty cổ phần kim khí Thăng Long</v>
          </cell>
          <cell r="G131" t="str">
            <v>Kinh tế chính trị</v>
          </cell>
          <cell r="H131" t="str">
            <v>Quản lý kinh tế</v>
          </cell>
          <cell r="I131" t="str">
            <v>8340410</v>
          </cell>
          <cell r="J131" t="str">
            <v>QH-2018-E</v>
          </cell>
          <cell r="K131">
            <v>2</v>
          </cell>
          <cell r="L131" t="str">
            <v>Tái cơ cấu ngành nông nghiệp trên địa bàn thành phố Hà Nội</v>
          </cell>
          <cell r="M131">
            <v>0</v>
          </cell>
          <cell r="N131" t="str">
            <v>PGS.TS. Trần Anh Tài</v>
          </cell>
          <cell r="O131" t="str">
            <v xml:space="preserve"> Trường ĐH Kinh tế, ĐHQG Hà Nội</v>
          </cell>
          <cell r="P131">
            <v>0</v>
          </cell>
          <cell r="Q131" t="e">
            <v>#N/A</v>
          </cell>
          <cell r="R131">
            <v>522</v>
          </cell>
          <cell r="S131" t="str">
            <v>/QĐ-ĐHKT ngày 19/03/2020</v>
          </cell>
          <cell r="T131" t="str">
            <v>522/QĐ-ĐHKT ngày 19/03/2020</v>
          </cell>
        </row>
        <row r="132">
          <cell r="C132" t="str">
            <v>Đào Phương Anh 11/08/1994</v>
          </cell>
          <cell r="D132" t="str">
            <v>Đào Phương Anh</v>
          </cell>
          <cell r="E132" t="str">
            <v>11/08/1994</v>
          </cell>
          <cell r="F132" t="str">
            <v>Phát triển kinh tế trang trại chăn nuôi tại tỉnh Phú Thọ</v>
          </cell>
          <cell r="G132" t="str">
            <v>Kinh tế chính trị</v>
          </cell>
          <cell r="H132" t="str">
            <v>Quản lý kinh tế</v>
          </cell>
          <cell r="I132" t="str">
            <v>8340410</v>
          </cell>
          <cell r="J132" t="str">
            <v>QH-2018-E</v>
          </cell>
          <cell r="K132">
            <v>2</v>
          </cell>
          <cell r="L132" t="str">
            <v xml:space="preserve">Quản lý tài chính tại Công ty cổ phần thiết bị và hóa chất Thăng Long </v>
          </cell>
          <cell r="M132">
            <v>0</v>
          </cell>
          <cell r="N132" t="str">
            <v>TS. Nguyễn Thị Hương Lan</v>
          </cell>
          <cell r="O132" t="str">
            <v xml:space="preserve"> Trường ĐH Kinh tế, ĐHQG Hà Nội</v>
          </cell>
          <cell r="P132">
            <v>0</v>
          </cell>
          <cell r="Q132" t="e">
            <v>#N/A</v>
          </cell>
          <cell r="R132">
            <v>523</v>
          </cell>
          <cell r="S132" t="str">
            <v>/QĐ-ĐHKT ngày 19/03/2020</v>
          </cell>
          <cell r="T132" t="str">
            <v>523/QĐ-ĐHKT ngày 19/03/2020</v>
          </cell>
        </row>
        <row r="133">
          <cell r="C133" t="str">
            <v>Quách Thị Quế Anh 03/08/1983</v>
          </cell>
          <cell r="D133" t="str">
            <v>Quách Thị Quế Anh</v>
          </cell>
          <cell r="E133" t="str">
            <v>03/08/1983</v>
          </cell>
          <cell r="F133" t="str">
            <v>Phát triển nguồn nguyên liệu bông thiên nhiên trong nước cho ngành dệt may Việt Nam</v>
          </cell>
          <cell r="G133" t="str">
            <v>Kinh tế chính trị</v>
          </cell>
          <cell r="H133" t="str">
            <v>Quản lý kinh tế</v>
          </cell>
          <cell r="I133" t="str">
            <v>8340410</v>
          </cell>
          <cell r="J133" t="str">
            <v>QH-2018-E</v>
          </cell>
          <cell r="K133">
            <v>2</v>
          </cell>
          <cell r="L133" t="str">
            <v>Xử lý nợ tại Công ty TNHH Mua bán nợ Việt Nam</v>
          </cell>
          <cell r="M133">
            <v>0</v>
          </cell>
          <cell r="N133" t="str">
            <v>TS. Nguyễn Thị Thu Hoài</v>
          </cell>
          <cell r="O133" t="str">
            <v xml:space="preserve"> Trường ĐH Kinh tế, ĐHQG Hà Nội</v>
          </cell>
          <cell r="P133">
            <v>0</v>
          </cell>
          <cell r="Q133" t="e">
            <v>#N/A</v>
          </cell>
          <cell r="R133">
            <v>524</v>
          </cell>
          <cell r="S133" t="str">
            <v>/QĐ-ĐHKT ngày 19/03/2020</v>
          </cell>
          <cell r="T133" t="str">
            <v>524/QĐ-ĐHKT ngày 19/03/2020</v>
          </cell>
        </row>
        <row r="134">
          <cell r="C134" t="str">
            <v>Nguyễn Nguyệt Anh 29/09/1989</v>
          </cell>
          <cell r="D134" t="str">
            <v>Nguyễn Nguyệt Anh</v>
          </cell>
          <cell r="E134" t="str">
            <v>29/09/1989</v>
          </cell>
          <cell r="F134" t="str">
            <v>Quản lý tài sản công tại tòa án nhân dân tỉnh Thái Bình</v>
          </cell>
          <cell r="G134" t="str">
            <v>Kinh tế chính trị</v>
          </cell>
          <cell r="H134" t="str">
            <v>Quản lý kinh tế</v>
          </cell>
          <cell r="I134" t="str">
            <v>8340410</v>
          </cell>
          <cell r="J134" t="str">
            <v>QH-2018-E</v>
          </cell>
          <cell r="K134">
            <v>2</v>
          </cell>
          <cell r="L134" t="str">
            <v xml:space="preserve">Huy động vốn tại Ngân hàng Nông nghiệp và Phát triển nông thôn Việt Nam - Chi nhánh Hà Tây </v>
          </cell>
          <cell r="M134">
            <v>0</v>
          </cell>
          <cell r="N134" t="str">
            <v>TS. Nguyễn Thùy Anh</v>
          </cell>
          <cell r="O134" t="str">
            <v xml:space="preserve"> Trường ĐH Kinh tế, ĐHQG Hà Nội</v>
          </cell>
          <cell r="P134">
            <v>0</v>
          </cell>
          <cell r="Q134" t="e">
            <v>#N/A</v>
          </cell>
          <cell r="R134">
            <v>525</v>
          </cell>
          <cell r="S134" t="str">
            <v>/QĐ-ĐHKT ngày 19/03/2020</v>
          </cell>
          <cell r="T134" t="str">
            <v>525/QĐ-ĐHKT ngày 19/03/2020</v>
          </cell>
        </row>
        <row r="135">
          <cell r="C135" t="str">
            <v>Bùi Thị Ánh 10/12/1986</v>
          </cell>
          <cell r="D135" t="str">
            <v>Bùi Thị Ánh</v>
          </cell>
          <cell r="E135" t="str">
            <v>10/12/1986</v>
          </cell>
          <cell r="F135" t="str">
            <v>Quản lý tài chính tại Trường Đào tạo và Bồi dưỡng nghiệp vụ kiểm toán</v>
          </cell>
          <cell r="G135" t="str">
            <v>Kinh tế chính trị</v>
          </cell>
          <cell r="H135" t="str">
            <v>Quản lý kinh tế</v>
          </cell>
          <cell r="I135" t="str">
            <v>8340410</v>
          </cell>
          <cell r="J135" t="str">
            <v>QH-2018-E</v>
          </cell>
          <cell r="K135">
            <v>2</v>
          </cell>
          <cell r="L135" t="str">
            <v>Quản lý nhân lực tại Công ty Cổ phần Sông Đà 5</v>
          </cell>
          <cell r="M135">
            <v>0</v>
          </cell>
          <cell r="N135" t="str">
            <v>PGS.TS Nguyễn Việt Khôi</v>
          </cell>
          <cell r="O135" t="str">
            <v xml:space="preserve"> Trường ĐH Kinh tế, ĐHQG Hà Nội</v>
          </cell>
          <cell r="P135">
            <v>0</v>
          </cell>
          <cell r="Q135" t="e">
            <v>#N/A</v>
          </cell>
          <cell r="R135">
            <v>526</v>
          </cell>
          <cell r="S135" t="str">
            <v>/QĐ-ĐHKT ngày 19/03/2020</v>
          </cell>
          <cell r="T135" t="str">
            <v>526/QĐ-ĐHKT ngày 19/03/2020</v>
          </cell>
        </row>
        <row r="136">
          <cell r="C136" t="str">
            <v>Vũ Thanh Bình 11/06/1977</v>
          </cell>
          <cell r="D136" t="str">
            <v>Vũ Thanh Bình</v>
          </cell>
          <cell r="E136" t="str">
            <v>11/06/1977</v>
          </cell>
          <cell r="F136" t="str">
            <v>Quản lý nhà nước về thương mại biên giới trên địa bàn tỉnh Quảng Ninh</v>
          </cell>
          <cell r="G136" t="str">
            <v>Kinh tế chính trị</v>
          </cell>
          <cell r="H136" t="str">
            <v>Quản lý kinh tế</v>
          </cell>
          <cell r="I136" t="str">
            <v>8340410</v>
          </cell>
          <cell r="J136" t="str">
            <v>QH-2018-E</v>
          </cell>
          <cell r="K136">
            <v>2</v>
          </cell>
          <cell r="L136" t="str">
            <v xml:space="preserve">Quản lý nhân lực tại Công ty cổ phần dịch vụ kỹ thuật Điện lực Dầu khí Việt Nam </v>
          </cell>
          <cell r="M136">
            <v>0</v>
          </cell>
          <cell r="N136" t="str">
            <v>GS.TS Phan Huy Đường</v>
          </cell>
          <cell r="O136" t="str">
            <v xml:space="preserve"> Trường ĐH Kinh tế, ĐHQG Hà Nội</v>
          </cell>
          <cell r="P136">
            <v>0</v>
          </cell>
          <cell r="Q136" t="e">
            <v>#N/A</v>
          </cell>
          <cell r="R136">
            <v>527</v>
          </cell>
          <cell r="S136" t="str">
            <v>/QĐ-ĐHKT ngày 19/03/2020</v>
          </cell>
          <cell r="T136" t="str">
            <v>527/QĐ-ĐHKT ngày 19/03/2020</v>
          </cell>
        </row>
        <row r="137">
          <cell r="C137" t="str">
            <v>Lương Thanh Bình 04/12/1987</v>
          </cell>
          <cell r="D137" t="str">
            <v>Lương Thanh Bình</v>
          </cell>
          <cell r="E137" t="str">
            <v>04/12/1987</v>
          </cell>
          <cell r="F137" t="str">
            <v>Hoàn thiện công tác quản lý nguồn nhân lực tại Sở kế hoạch đầu tư tỉnh Hòa Bình</v>
          </cell>
          <cell r="G137" t="str">
            <v>Kinh tế chính trị</v>
          </cell>
          <cell r="H137" t="str">
            <v>Quản lý kinh tế</v>
          </cell>
          <cell r="I137" t="str">
            <v>8340410</v>
          </cell>
          <cell r="J137" t="str">
            <v>QH-2018-E</v>
          </cell>
          <cell r="K137">
            <v>2</v>
          </cell>
          <cell r="L137" t="str">
            <v>Kiểm tra nội bộ trong hoạt động nghiệp vụ của Kho bạc Nhà nước Việt Nam</v>
          </cell>
          <cell r="M137">
            <v>0</v>
          </cell>
          <cell r="N137" t="str">
            <v>TS. Nguyễn Thùy Anh</v>
          </cell>
          <cell r="O137" t="str">
            <v xml:space="preserve"> Trường ĐH Kinh tế, ĐHQG Hà Nội</v>
          </cell>
          <cell r="P137">
            <v>0</v>
          </cell>
          <cell r="Q137" t="e">
            <v>#N/A</v>
          </cell>
          <cell r="R137">
            <v>528</v>
          </cell>
          <cell r="S137" t="str">
            <v>/QĐ-ĐHKT ngày 19/03/2020</v>
          </cell>
          <cell r="T137" t="str">
            <v>528/QĐ-ĐHKT ngày 19/03/2020</v>
          </cell>
        </row>
        <row r="138">
          <cell r="C138" t="str">
            <v>Vũ Thành Chung 25/11/1984</v>
          </cell>
          <cell r="D138" t="str">
            <v>Vũ Thành Chung</v>
          </cell>
          <cell r="E138" t="str">
            <v>25/11/1984</v>
          </cell>
          <cell r="F138" t="str">
            <v>Công tác quản lý nguồn nhân lực tại Công ty cổ phần đầu tư Bảo Việt</v>
          </cell>
          <cell r="G138" t="str">
            <v>Kinh tế chính trị</v>
          </cell>
          <cell r="H138" t="str">
            <v>Quản lý kinh tế</v>
          </cell>
          <cell r="I138" t="str">
            <v>8340410</v>
          </cell>
          <cell r="J138" t="str">
            <v>QH-2018-E</v>
          </cell>
          <cell r="K138">
            <v>2</v>
          </cell>
          <cell r="L138" t="str">
            <v>Thanh toán không dùng tiền mặt đối với dịch vụ công do nhà nước quản lý tại Việt Nam</v>
          </cell>
          <cell r="M138">
            <v>0</v>
          </cell>
          <cell r="N138" t="str">
            <v>PGS.TS Nguyễn Anh Thu</v>
          </cell>
          <cell r="O138" t="str">
            <v xml:space="preserve"> Trường ĐH Kinh tế, ĐHQG Hà Nội</v>
          </cell>
          <cell r="P138">
            <v>0</v>
          </cell>
          <cell r="Q138" t="e">
            <v>#N/A</v>
          </cell>
          <cell r="R138">
            <v>529</v>
          </cell>
          <cell r="S138" t="str">
            <v>/QĐ-ĐHKT ngày 19/03/2020</v>
          </cell>
          <cell r="T138" t="str">
            <v>529/QĐ-ĐHKT ngày 19/03/2020</v>
          </cell>
        </row>
        <row r="139">
          <cell r="C139" t="str">
            <v>Đỗ Kiên Cường 07/06/1984</v>
          </cell>
          <cell r="D139" t="str">
            <v>Đỗ Kiên Cường</v>
          </cell>
          <cell r="E139" t="str">
            <v>07/06/1984</v>
          </cell>
          <cell r="F139" t="str">
            <v>Quản lý các dự án sử dụng nguồn vốn World Bank tại Ban quản lý các dự án, Đại học Quốc Gia Hà Nội</v>
          </cell>
          <cell r="G139" t="str">
            <v>Kinh tế chính trị</v>
          </cell>
          <cell r="H139" t="str">
            <v>Quản lý kinh tế</v>
          </cell>
          <cell r="I139" t="str">
            <v>8340410</v>
          </cell>
          <cell r="J139" t="str">
            <v>QH-2018-E</v>
          </cell>
          <cell r="K139">
            <v>2</v>
          </cell>
          <cell r="L139" t="str">
            <v>Quản lý nhân lực của Công ty Điện lực dầu khí Hà Tĩnh</v>
          </cell>
          <cell r="M139">
            <v>0</v>
          </cell>
          <cell r="N139" t="str">
            <v>TS. Bùi Tuấn Anh</v>
          </cell>
          <cell r="O139" t="str">
            <v>Công ty cổ phần Công Nghệ Bằng Hữu (Amigo)</v>
          </cell>
          <cell r="P139">
            <v>0</v>
          </cell>
          <cell r="Q139" t="e">
            <v>#N/A</v>
          </cell>
          <cell r="R139">
            <v>530</v>
          </cell>
          <cell r="S139" t="str">
            <v>/QĐ-ĐHKT ngày 19/03/2020</v>
          </cell>
          <cell r="T139" t="str">
            <v>530/QĐ-ĐHKT ngày 19/03/2020</v>
          </cell>
        </row>
        <row r="140">
          <cell r="C140" t="str">
            <v>Đỗ Khắc Đạo 02/10/1975</v>
          </cell>
          <cell r="D140" t="str">
            <v>Đỗ Khắc Đạo</v>
          </cell>
          <cell r="E140" t="str">
            <v>02/10/1975</v>
          </cell>
          <cell r="F140" t="str">
            <v>Quản lý nhân lực tại Công ty cổ phần xây dựng Thành Nam</v>
          </cell>
          <cell r="G140" t="str">
            <v>Kinh tế chính trị</v>
          </cell>
          <cell r="H140" t="str">
            <v>Quản lý kinh tế</v>
          </cell>
          <cell r="I140" t="str">
            <v>8340410</v>
          </cell>
          <cell r="J140" t="str">
            <v>QH-2018-E</v>
          </cell>
          <cell r="K140">
            <v>2</v>
          </cell>
          <cell r="L140" t="str">
            <v>Quản lý thu ngân sách nhà nước trên địa bàn quận Nam Từ Liêm, thành phố Hà Nội</v>
          </cell>
          <cell r="M140">
            <v>0</v>
          </cell>
          <cell r="N140" t="str">
            <v>PGS.TS Nguyễn Trúc Lê</v>
          </cell>
          <cell r="O140" t="str">
            <v xml:space="preserve"> Trường ĐH Kinh tế, ĐHQG Hà Nội</v>
          </cell>
          <cell r="P140">
            <v>0</v>
          </cell>
          <cell r="Q140" t="e">
            <v>#N/A</v>
          </cell>
          <cell r="R140">
            <v>531</v>
          </cell>
          <cell r="S140" t="str">
            <v>/QĐ-ĐHKT ngày 19/03/2020</v>
          </cell>
          <cell r="T140" t="str">
            <v>531/QĐ-ĐHKT ngày 19/03/2020</v>
          </cell>
        </row>
        <row r="141">
          <cell r="C141" t="str">
            <v>Nguyễn Thị Dung 03/10/1980</v>
          </cell>
          <cell r="D141" t="str">
            <v>Nguyễn Thị Dung</v>
          </cell>
          <cell r="E141" t="str">
            <v>03/10/1980</v>
          </cell>
          <cell r="F141" t="str">
            <v>Quản lý tài chính tại Công ty TNHH MTV Môi trường đô thị Hà Nội</v>
          </cell>
          <cell r="G141" t="str">
            <v>Kinh tế chính trị</v>
          </cell>
          <cell r="H141" t="str">
            <v>Quản lý kinh tế</v>
          </cell>
          <cell r="I141" t="str">
            <v>8340410</v>
          </cell>
          <cell r="J141" t="str">
            <v>QH-2018-E</v>
          </cell>
          <cell r="K141">
            <v>2</v>
          </cell>
          <cell r="L141" t="str">
            <v xml:space="preserve">Quản lý dự án đầu tư xây dựng công trình tại Ban quản lý dự án đầu tư xây dựng huyện Thanh Oai, Thành phố Hà Nội </v>
          </cell>
          <cell r="M141">
            <v>0</v>
          </cell>
          <cell r="N141" t="str">
            <v>TS. Nguyễn Thị Thu Hoài</v>
          </cell>
          <cell r="O141" t="str">
            <v xml:space="preserve"> Trường ĐH Kinh tế, ĐHQG Hà Nội</v>
          </cell>
          <cell r="P141">
            <v>0</v>
          </cell>
          <cell r="Q141" t="e">
            <v>#N/A</v>
          </cell>
          <cell r="R141">
            <v>532</v>
          </cell>
          <cell r="S141" t="str">
            <v>/QĐ-ĐHKT ngày 19/03/2020</v>
          </cell>
          <cell r="T141" t="str">
            <v>532/QĐ-ĐHKT ngày 19/03/2020</v>
          </cell>
        </row>
        <row r="142">
          <cell r="C142" t="str">
            <v>Nguyễn Thùy Dương 25/11/1991</v>
          </cell>
          <cell r="D142" t="str">
            <v>Nguyễn Thùy Dương</v>
          </cell>
          <cell r="E142" t="str">
            <v>25/11/1991</v>
          </cell>
          <cell r="F142" t="str">
            <v>Phát triển đội ngũ cán bộ công chức quản lý nhà nước về kinh tế Quận Đống Đa, thành phố Hà Nội</v>
          </cell>
          <cell r="G142" t="str">
            <v>Kinh tế chính trị</v>
          </cell>
          <cell r="H142" t="str">
            <v>Quản lý kinh tế</v>
          </cell>
          <cell r="I142" t="str">
            <v>8340410</v>
          </cell>
          <cell r="J142" t="str">
            <v>QH-2018-E</v>
          </cell>
          <cell r="K142">
            <v>2</v>
          </cell>
          <cell r="L142" t="str">
            <v>Quản lý tài chính tại Viện Quy hoạch đô thị và nông thôn Quốc gia - Bộ Xây dựng</v>
          </cell>
          <cell r="M142">
            <v>0</v>
          </cell>
          <cell r="N142" t="str">
            <v>PGS.TS. Lê Trung Thành</v>
          </cell>
          <cell r="O142" t="str">
            <v xml:space="preserve"> Trường ĐH Kinh tế, ĐHQG Hà Nội</v>
          </cell>
          <cell r="P142">
            <v>0</v>
          </cell>
          <cell r="Q142" t="e">
            <v>#N/A</v>
          </cell>
          <cell r="R142">
            <v>533</v>
          </cell>
          <cell r="S142" t="str">
            <v>/QĐ-ĐHKT ngày 19/03/2020</v>
          </cell>
          <cell r="T142" t="str">
            <v>533/QĐ-ĐHKT ngày 19/03/2020</v>
          </cell>
        </row>
        <row r="143">
          <cell r="C143" t="str">
            <v>Nguyễn Văn Giang 25/12/1980</v>
          </cell>
          <cell r="D143" t="str">
            <v>Nguyễn Văn Giang</v>
          </cell>
          <cell r="E143" t="str">
            <v>25/12/1980</v>
          </cell>
          <cell r="F143" t="str">
            <v>Quản lý đội ngũ cán bộ, công chức tại huyện Hoài Đức, thành phố Hà Nội</v>
          </cell>
          <cell r="G143" t="str">
            <v>Kinh tế chính trị</v>
          </cell>
          <cell r="H143" t="str">
            <v>Quản lý kinh tế</v>
          </cell>
          <cell r="I143" t="str">
            <v>8340410</v>
          </cell>
          <cell r="J143" t="str">
            <v>QH-2018-E</v>
          </cell>
          <cell r="K143">
            <v>2</v>
          </cell>
          <cell r="L143" t="str">
            <v xml:space="preserve">Quản lý nhân lực tại Ngân hàng TMCP Công thương Việt Nam - Chi nhánh Thủ Thiêm </v>
          </cell>
          <cell r="M143">
            <v>0</v>
          </cell>
          <cell r="N143" t="str">
            <v>PGS.TS Phạm Thị Hồng Điệp</v>
          </cell>
          <cell r="O143" t="str">
            <v xml:space="preserve"> Trường ĐH Kinh tế, ĐHQG Hà Nội</v>
          </cell>
          <cell r="P143">
            <v>0</v>
          </cell>
          <cell r="Q143" t="e">
            <v>#N/A</v>
          </cell>
          <cell r="R143">
            <v>534</v>
          </cell>
          <cell r="S143" t="str">
            <v>/QĐ-ĐHKT ngày 19/03/2020</v>
          </cell>
          <cell r="T143" t="str">
            <v>534/QĐ-ĐHKT ngày 19/03/2020</v>
          </cell>
        </row>
        <row r="144">
          <cell r="C144" t="str">
            <v>Lê Thị Thanh Giang 10/09/1984</v>
          </cell>
          <cell r="D144" t="str">
            <v>Lê Thị Thanh Giang</v>
          </cell>
          <cell r="E144" t="str">
            <v>10/09/1984</v>
          </cell>
          <cell r="F144" t="str">
            <v>Quản lý thu ngân sách nhà nước trên địa bàn Quận Bắc Từ Liêm, Thành phố Hà Nội</v>
          </cell>
          <cell r="G144" t="str">
            <v>Kinh tế chính trị</v>
          </cell>
          <cell r="H144" t="str">
            <v>Quản lý kinh tế</v>
          </cell>
          <cell r="I144" t="str">
            <v>8340410</v>
          </cell>
          <cell r="J144" t="str">
            <v>QH-2018-E</v>
          </cell>
          <cell r="K144">
            <v>2</v>
          </cell>
          <cell r="L144" t="str">
            <v xml:space="preserve">Quản lý nhà nước về thanh toán trong Thương mại điện tử ở Việt Nam </v>
          </cell>
          <cell r="M144">
            <v>0</v>
          </cell>
          <cell r="N144" t="str">
            <v>PGS.TS Đào Văn Hùng</v>
          </cell>
          <cell r="O144" t="str">
            <v>Học viện Chính sách và Phát triển</v>
          </cell>
          <cell r="P144">
            <v>0</v>
          </cell>
          <cell r="Q144" t="e">
            <v>#N/A</v>
          </cell>
          <cell r="R144">
            <v>535</v>
          </cell>
          <cell r="S144" t="str">
            <v>/QĐ-ĐHKT ngày 19/03/2020</v>
          </cell>
          <cell r="T144" t="str">
            <v>535/QĐ-ĐHKT ngày 19/03/2020</v>
          </cell>
        </row>
        <row r="145">
          <cell r="C145" t="str">
            <v>Trịnh Thị Thu Hà 26/10/1989</v>
          </cell>
          <cell r="D145" t="str">
            <v>Trịnh Thị Thu Hà</v>
          </cell>
          <cell r="E145" t="str">
            <v>26/10/1989</v>
          </cell>
          <cell r="F145" t="str">
            <v>Quản lý hoạt động huy động vốn tại Ngân hàng Trách nhiệm hữu hạn Một thành viên dầu khí Toàn cầu - chi nhánh Thăng Long</v>
          </cell>
          <cell r="G145" t="str">
            <v>Kinh tế chính trị</v>
          </cell>
          <cell r="H145" t="str">
            <v>Quản lý kinh tế</v>
          </cell>
          <cell r="I145" t="str">
            <v>8340410</v>
          </cell>
          <cell r="J145" t="str">
            <v>QH-2018-E</v>
          </cell>
          <cell r="K145">
            <v>2</v>
          </cell>
          <cell r="L145" t="str">
            <v>Quản lý chất lượng sản phẩm tại Tổng công ty lương thực miền Bắc</v>
          </cell>
          <cell r="M145">
            <v>0</v>
          </cell>
          <cell r="N145" t="str">
            <v>PGS.TS Hà Văn Hội</v>
          </cell>
          <cell r="O145" t="str">
            <v xml:space="preserve"> Trường ĐH Kinh tế, ĐHQG Hà Nội</v>
          </cell>
          <cell r="P145">
            <v>0</v>
          </cell>
          <cell r="Q145" t="e">
            <v>#N/A</v>
          </cell>
          <cell r="R145">
            <v>536</v>
          </cell>
          <cell r="S145" t="str">
            <v>/QĐ-ĐHKT ngày 19/03/2020</v>
          </cell>
          <cell r="T145" t="str">
            <v>536/QĐ-ĐHKT ngày 19/03/2020</v>
          </cell>
        </row>
        <row r="146">
          <cell r="C146" t="str">
            <v>Lê Thị Thu Hà 17/02/1978</v>
          </cell>
          <cell r="D146" t="str">
            <v>Lê Thị Thu Hà</v>
          </cell>
          <cell r="E146" t="str">
            <v>17/02/1978</v>
          </cell>
          <cell r="F146" t="str">
            <v>Quản lý dịch vụ hải quan điện tử tại Cục hải quan thành phố Hải Phòng</v>
          </cell>
          <cell r="G146" t="str">
            <v>Kinh tế chính trị</v>
          </cell>
          <cell r="H146" t="str">
            <v>Quản lý kinh tế</v>
          </cell>
          <cell r="I146" t="str">
            <v>8340410</v>
          </cell>
          <cell r="J146" t="str">
            <v>QH-2018-E</v>
          </cell>
          <cell r="K146">
            <v>2</v>
          </cell>
          <cell r="L146" t="str">
            <v xml:space="preserve">Chính sách phát triển trái cây sạch ở Việt Nam </v>
          </cell>
          <cell r="M146">
            <v>0</v>
          </cell>
          <cell r="N146" t="str">
            <v>PGS.TS Đào Văn Hùng</v>
          </cell>
          <cell r="O146" t="str">
            <v>Học viện Chính sách và Phát triển</v>
          </cell>
          <cell r="P146">
            <v>0</v>
          </cell>
          <cell r="Q146" t="e">
            <v>#N/A</v>
          </cell>
          <cell r="R146">
            <v>537</v>
          </cell>
          <cell r="S146" t="str">
            <v>/QĐ-ĐHKT ngày 19/03/2020</v>
          </cell>
          <cell r="T146" t="str">
            <v>537/QĐ-ĐHKT ngày 19/03/2020</v>
          </cell>
        </row>
        <row r="147">
          <cell r="C147" t="str">
            <v>Chu Thị Hân 21/10/1994</v>
          </cell>
          <cell r="D147" t="str">
            <v>Chu Thị Hân</v>
          </cell>
          <cell r="E147" t="str">
            <v>21/10/1994</v>
          </cell>
          <cell r="F147" t="str">
            <v>Quản lý thuế xuất nhập khẩu tại Chi cục hải quan Gia Thụy</v>
          </cell>
          <cell r="G147" t="str">
            <v>Kinh tế chính trị</v>
          </cell>
          <cell r="H147" t="str">
            <v>Quản lý kinh tế</v>
          </cell>
          <cell r="I147" t="str">
            <v>8340410</v>
          </cell>
          <cell r="J147" t="str">
            <v>QH-2018-E</v>
          </cell>
          <cell r="K147">
            <v>2</v>
          </cell>
          <cell r="L147" t="str">
            <v>Quản lý chi thường xuyên ngân sách nhà nước cho giáo dục huyện Thanh Oai, thành phố Hà Nội</v>
          </cell>
          <cell r="M147">
            <v>0</v>
          </cell>
          <cell r="N147" t="str">
            <v>TS. Nguyễn Thị Thu Hoài</v>
          </cell>
          <cell r="O147" t="str">
            <v xml:space="preserve"> Trường ĐH Kinh tế, ĐHQG Hà Nội</v>
          </cell>
          <cell r="P147">
            <v>0</v>
          </cell>
          <cell r="Q147" t="e">
            <v>#N/A</v>
          </cell>
          <cell r="R147">
            <v>538</v>
          </cell>
          <cell r="S147" t="str">
            <v>/QĐ-ĐHKT ngày 19/03/2020</v>
          </cell>
          <cell r="T147" t="str">
            <v>538/QĐ-ĐHKT ngày 19/03/2020</v>
          </cell>
        </row>
        <row r="148">
          <cell r="C148" t="str">
            <v>Nguyễn Thị Thu Hằng 21/07/1986</v>
          </cell>
          <cell r="D148" t="str">
            <v>Nguyễn Thị Thu Hằng</v>
          </cell>
          <cell r="E148" t="str">
            <v>21/07/1986</v>
          </cell>
          <cell r="F148" t="str">
            <v>Quản lý chi thường xuyên ngân sách nhà nước tại Kho bạc nhà nước Hải phòng</v>
          </cell>
          <cell r="G148" t="str">
            <v>Kinh tế chính trị</v>
          </cell>
          <cell r="H148" t="str">
            <v>Quản lý kinh tế</v>
          </cell>
          <cell r="I148" t="str">
            <v>8340410</v>
          </cell>
          <cell r="J148" t="str">
            <v>QH-2018-E</v>
          </cell>
          <cell r="K148">
            <v>2</v>
          </cell>
          <cell r="L148" t="str">
            <v>Quản lý tín dụng tại Ngân hàng Đầu tư và Phát triển Việt Nam - Chi nhánh Sở giao dịch 1</v>
          </cell>
          <cell r="M148">
            <v>0</v>
          </cell>
          <cell r="N148" t="str">
            <v>GS.TS Phan Huy Đường</v>
          </cell>
          <cell r="O148" t="str">
            <v xml:space="preserve"> Trường ĐH Kinh tế, ĐHQG Hà Nội</v>
          </cell>
          <cell r="P148">
            <v>0</v>
          </cell>
          <cell r="Q148" t="e">
            <v>#N/A</v>
          </cell>
          <cell r="R148">
            <v>539</v>
          </cell>
          <cell r="S148" t="str">
            <v>/QĐ-ĐHKT ngày 19/03/2020</v>
          </cell>
          <cell r="T148" t="str">
            <v>539/QĐ-ĐHKT ngày 19/03/2020</v>
          </cell>
        </row>
        <row r="149">
          <cell r="C149" t="str">
            <v>Nguyễn Thị Hằng 23/07/1982</v>
          </cell>
          <cell r="D149" t="str">
            <v>Nguyễn Thị Hằng</v>
          </cell>
          <cell r="E149" t="str">
            <v>23/07/1982</v>
          </cell>
          <cell r="F149" t="str">
            <v>Quản lý nguồn nhân lực tại Ngân hàng thương mại cổ phần đầu tư và phát triển Việt Nam chi nhánh Tây Hồ</v>
          </cell>
          <cell r="G149" t="str">
            <v>Kinh tế chính trị</v>
          </cell>
          <cell r="H149" t="str">
            <v>Quản lý kinh tế</v>
          </cell>
          <cell r="I149" t="str">
            <v>8340410</v>
          </cell>
          <cell r="J149" t="str">
            <v>QH-2018-E</v>
          </cell>
          <cell r="K149">
            <v>2</v>
          </cell>
          <cell r="L149" t="str">
            <v>Quản lý đầu tư trang thiết bị của Tổng cục Hải quan</v>
          </cell>
          <cell r="M149">
            <v>0</v>
          </cell>
          <cell r="N149" t="str">
            <v>PGS.TS Phạm Văn Dũng</v>
          </cell>
          <cell r="O149" t="str">
            <v xml:space="preserve"> Trường ĐH Kinh tế, ĐHQG Hà Nội</v>
          </cell>
          <cell r="P149">
            <v>0</v>
          </cell>
          <cell r="Q149" t="e">
            <v>#N/A</v>
          </cell>
          <cell r="R149">
            <v>540</v>
          </cell>
          <cell r="S149" t="str">
            <v>/QĐ-ĐHKT ngày 19/03/2020</v>
          </cell>
          <cell r="T149" t="str">
            <v>540/QĐ-ĐHKT ngày 19/03/2020</v>
          </cell>
        </row>
        <row r="150">
          <cell r="C150" t="str">
            <v>Nguyễn Thị Mỹ Hạnh 21/10/1992</v>
          </cell>
          <cell r="D150" t="str">
            <v>Nguyễn Thị Mỹ Hạnh</v>
          </cell>
          <cell r="E150" t="str">
            <v>21/10/1992</v>
          </cell>
          <cell r="F150" t="str">
            <v>Quản lý hoạt động cho vay của Ngân hàng nông nghiệp và phát triển nông thôn Việt Nam đối với các chi nhánh trên địa bàn Quận Hoàn Kiếm</v>
          </cell>
          <cell r="G150" t="str">
            <v>Kinh tế chính trị</v>
          </cell>
          <cell r="H150" t="str">
            <v>Quản lý kinh tế</v>
          </cell>
          <cell r="I150" t="str">
            <v>8340410</v>
          </cell>
          <cell r="J150" t="str">
            <v>QH-2018-E</v>
          </cell>
          <cell r="K150">
            <v>2</v>
          </cell>
          <cell r="L150" t="str">
            <v>Quản lý cho vay tại Ngân hàng Nông nghiệp và phát triển nông thôn Việt Nam - Chi nhánh huyện Nghi Lộc, tỉnh Nghệ An</v>
          </cell>
          <cell r="M150">
            <v>0</v>
          </cell>
          <cell r="N150" t="str">
            <v>TS. Trần Đức Vui</v>
          </cell>
          <cell r="O150" t="str">
            <v>Nguyên Cán bộ Trường ĐH Kinh tế, ĐHQGHN</v>
          </cell>
          <cell r="P150">
            <v>0</v>
          </cell>
          <cell r="Q150" t="e">
            <v>#N/A</v>
          </cell>
          <cell r="R150">
            <v>541</v>
          </cell>
          <cell r="S150" t="str">
            <v>/QĐ-ĐHKT ngày 19/03/2020</v>
          </cell>
          <cell r="T150" t="str">
            <v>541/QĐ-ĐHKT ngày 19/03/2020</v>
          </cell>
        </row>
        <row r="151">
          <cell r="C151" t="str">
            <v>Hà Thị Thanh Hậu 05/11/1981</v>
          </cell>
          <cell r="D151" t="str">
            <v>Hà Thị Thanh Hậu</v>
          </cell>
          <cell r="E151" t="str">
            <v>05/11/1981</v>
          </cell>
          <cell r="F151" t="str">
            <v>Quản lý dịch vụ thẻ tại Ngân hàng thương mại cổ phần kỹ thương Việt Nam</v>
          </cell>
          <cell r="G151" t="str">
            <v>Kinh tế chính trị</v>
          </cell>
          <cell r="H151" t="str">
            <v>Quản lý kinh tế</v>
          </cell>
          <cell r="I151" t="str">
            <v>8340410</v>
          </cell>
          <cell r="J151" t="str">
            <v>QH-2018-E</v>
          </cell>
          <cell r="K151">
            <v>2</v>
          </cell>
          <cell r="L151" t="str">
            <v>Quản lý vốn tại Công ty Cổ phần máy - thiết bị dầu khí</v>
          </cell>
          <cell r="M151">
            <v>0</v>
          </cell>
          <cell r="N151" t="str">
            <v>GS.TS Phan Huy Đường</v>
          </cell>
          <cell r="O151" t="str">
            <v xml:space="preserve"> Trường ĐH Kinh tế, ĐHQG Hà Nội</v>
          </cell>
          <cell r="P151">
            <v>0</v>
          </cell>
          <cell r="Q151" t="e">
            <v>#N/A</v>
          </cell>
          <cell r="R151">
            <v>542</v>
          </cell>
          <cell r="S151" t="str">
            <v>/QĐ-ĐHKT ngày 19/03/2020</v>
          </cell>
          <cell r="T151" t="str">
            <v>542/QĐ-ĐHKT ngày 19/03/2020</v>
          </cell>
        </row>
        <row r="152">
          <cell r="C152" t="str">
            <v>Lê Đình Hiệu 18/03/1975</v>
          </cell>
          <cell r="D152" t="str">
            <v>Lê Đình Hiệu</v>
          </cell>
          <cell r="E152" t="str">
            <v>18/03/1975</v>
          </cell>
          <cell r="F152" t="str">
            <v>Quản lý đội ngũ nhân lực tại Công ty TNHH bảo hiểm phi nhân thọ FUBON Việt Nam</v>
          </cell>
          <cell r="G152" t="str">
            <v>Kinh tế chính trị</v>
          </cell>
          <cell r="H152" t="str">
            <v>Quản lý kinh tế</v>
          </cell>
          <cell r="I152" t="str">
            <v>8340410</v>
          </cell>
          <cell r="J152" t="str">
            <v>QH-2018-E</v>
          </cell>
          <cell r="K152">
            <v>2</v>
          </cell>
          <cell r="L152" t="str">
            <v>Quản lý tài chính tại Công ty cổ phần thủy điện Nậm Chiến</v>
          </cell>
          <cell r="M152">
            <v>0</v>
          </cell>
          <cell r="N152" t="str">
            <v>GS.TS Phan Huy Đường</v>
          </cell>
          <cell r="O152" t="str">
            <v xml:space="preserve"> Trường ĐH Kinh tế, ĐHQG Hà Nội</v>
          </cell>
          <cell r="P152">
            <v>0</v>
          </cell>
          <cell r="Q152" t="e">
            <v>#N/A</v>
          </cell>
          <cell r="R152">
            <v>543</v>
          </cell>
          <cell r="S152" t="str">
            <v>/QĐ-ĐHKT ngày 19/03/2020</v>
          </cell>
          <cell r="T152" t="str">
            <v>543/QĐ-ĐHKT ngày 19/03/2020</v>
          </cell>
        </row>
        <row r="153">
          <cell r="C153" t="str">
            <v>Nguyễn Thị Thúy Hoa 20/04/1991</v>
          </cell>
          <cell r="D153" t="str">
            <v>Nguyễn Thị Thúy Hoa</v>
          </cell>
          <cell r="E153" t="str">
            <v>20/04/1991</v>
          </cell>
          <cell r="F153" t="str">
            <v>Xây dựng chiến lược kinh doanh Công ty cổ phần thuốc sát trùng Việt Nam</v>
          </cell>
          <cell r="G153" t="str">
            <v>Kinh tế chính trị</v>
          </cell>
          <cell r="H153" t="str">
            <v>Quản lý kinh tế</v>
          </cell>
          <cell r="I153" t="str">
            <v>8340410</v>
          </cell>
          <cell r="J153" t="str">
            <v>QH-2018-E</v>
          </cell>
          <cell r="K153">
            <v>2</v>
          </cell>
          <cell r="L153" t="str">
            <v>Thực hiện chính sách ưu đãi người có công với cách mạng ở Tỉnh Bắc Ninh</v>
          </cell>
          <cell r="M153">
            <v>0</v>
          </cell>
          <cell r="N153" t="str">
            <v>TS. Hoàng Triều Hoa</v>
          </cell>
          <cell r="O153" t="str">
            <v xml:space="preserve"> Trường ĐH Kinh tế, ĐHQG Hà Nội</v>
          </cell>
          <cell r="P153">
            <v>0</v>
          </cell>
          <cell r="Q153" t="e">
            <v>#N/A</v>
          </cell>
          <cell r="R153">
            <v>544</v>
          </cell>
          <cell r="S153" t="str">
            <v>/QĐ-ĐHKT ngày 19/03/2020</v>
          </cell>
          <cell r="T153" t="str">
            <v>544/QĐ-ĐHKT ngày 19/03/2020</v>
          </cell>
        </row>
        <row r="154">
          <cell r="C154" t="str">
            <v>Trần Việt Hùng 31/10/1986</v>
          </cell>
          <cell r="D154" t="str">
            <v>Trần Việt Hùng</v>
          </cell>
          <cell r="E154" t="str">
            <v>31/10/1986</v>
          </cell>
          <cell r="F154" t="str">
            <v>Chính sách hỗ trợ tín dụng cho doanh nghiệp nhỏ và vừa tại tỉnh Ninh Bình</v>
          </cell>
          <cell r="G154" t="str">
            <v>Kinh tế chính trị</v>
          </cell>
          <cell r="H154" t="str">
            <v>Quản lý kinh tế</v>
          </cell>
          <cell r="I154" t="str">
            <v>8340410</v>
          </cell>
          <cell r="J154" t="str">
            <v>QH-2018-E</v>
          </cell>
          <cell r="K154">
            <v>2</v>
          </cell>
          <cell r="L154" t="str">
            <v>Xuất khẩu hàng hóa Việt Nam sang thị trường CHLB Đức</v>
          </cell>
          <cell r="M154">
            <v>0</v>
          </cell>
          <cell r="N154" t="str">
            <v>PGS.TS Phạm Văn Dũng</v>
          </cell>
          <cell r="O154" t="str">
            <v xml:space="preserve"> Trường ĐH Kinh tế, ĐHQG Hà Nội</v>
          </cell>
          <cell r="P154">
            <v>0</v>
          </cell>
          <cell r="Q154" t="e">
            <v>#N/A</v>
          </cell>
          <cell r="R154">
            <v>545</v>
          </cell>
          <cell r="S154" t="str">
            <v>/QĐ-ĐHKT ngày 19/03/2020</v>
          </cell>
          <cell r="T154" t="str">
            <v>545/QĐ-ĐHKT ngày 19/03/2020</v>
          </cell>
        </row>
        <row r="155">
          <cell r="C155" t="str">
            <v>Nguyễn Việt Hưng 07/12/1989</v>
          </cell>
          <cell r="D155" t="str">
            <v>Nguyễn Việt Hưng</v>
          </cell>
          <cell r="E155" t="str">
            <v>07/12/1989</v>
          </cell>
          <cell r="F155" t="str">
            <v>Hoàn thiện công tác quản lý tài chính cho hoạt động Khoa học công nghệ tại Trung tâm công nghệ vi điện tử và tin học thuộc Viện ứng dụng công nghệ</v>
          </cell>
          <cell r="G155" t="str">
            <v>Kinh tế chính trị</v>
          </cell>
          <cell r="H155" t="str">
            <v>Quản lý kinh tế</v>
          </cell>
          <cell r="I155" t="str">
            <v>8340410</v>
          </cell>
          <cell r="J155" t="str">
            <v>QH-2018-E</v>
          </cell>
          <cell r="K155">
            <v>2</v>
          </cell>
          <cell r="L155" t="str">
            <v>Quản lý đầu tư xây dựng cơ bản từ nguồn vốn ngân sách nhà nước trên địa bàn quận Thanh Xuân, Thành phố Hà Nội</v>
          </cell>
          <cell r="M155">
            <v>0</v>
          </cell>
          <cell r="N155" t="str">
            <v>PGS.TS. Lê Danh Tốn</v>
          </cell>
          <cell r="O155" t="str">
            <v xml:space="preserve"> Trường ĐH Kinh tế, ĐHQG Hà Nội</v>
          </cell>
          <cell r="P155">
            <v>0</v>
          </cell>
          <cell r="Q155" t="e">
            <v>#N/A</v>
          </cell>
          <cell r="R155">
            <v>546</v>
          </cell>
          <cell r="S155" t="str">
            <v>/QĐ-ĐHKT ngày 19/03/2020</v>
          </cell>
          <cell r="T155" t="str">
            <v>546/QĐ-ĐHKT ngày 19/03/2020</v>
          </cell>
        </row>
        <row r="156">
          <cell r="C156" t="str">
            <v>Nguyễn Văn Hưng 22/01/1980</v>
          </cell>
          <cell r="D156" t="str">
            <v>Nguyễn Văn Hưng</v>
          </cell>
          <cell r="E156" t="str">
            <v>22/01/1980</v>
          </cell>
          <cell r="F156" t="str">
            <v>Quản lý tài chính tại Bệnh viện Đa khoa Đống Đa</v>
          </cell>
          <cell r="G156" t="str">
            <v>Kinh tế chính trị</v>
          </cell>
          <cell r="H156" t="str">
            <v>Quản lý kinh tế</v>
          </cell>
          <cell r="I156" t="str">
            <v>8340410</v>
          </cell>
          <cell r="J156" t="str">
            <v>QH-2018-E</v>
          </cell>
          <cell r="K156">
            <v>2</v>
          </cell>
          <cell r="L156" t="str">
            <v xml:space="preserve">Quản lý chi ngân sách nhà nước cho giáo dục của thành phố Hải Dương </v>
          </cell>
          <cell r="M156">
            <v>0</v>
          </cell>
          <cell r="N156" t="str">
            <v>TS. Trần Quang Tuyến</v>
          </cell>
          <cell r="O156" t="str">
            <v>Khoa Quốc tế, ĐHQGHN</v>
          </cell>
          <cell r="P156">
            <v>0</v>
          </cell>
          <cell r="Q156" t="e">
            <v>#N/A</v>
          </cell>
          <cell r="R156">
            <v>547</v>
          </cell>
          <cell r="S156" t="str">
            <v>/QĐ-ĐHKT ngày 19/03/2020</v>
          </cell>
          <cell r="T156" t="str">
            <v>547/QĐ-ĐHKT ngày 19/03/2020</v>
          </cell>
        </row>
        <row r="157">
          <cell r="C157" t="str">
            <v>Phạm Thị Hương 20/03/1988</v>
          </cell>
          <cell r="D157" t="str">
            <v>Phạm Thị Hương</v>
          </cell>
          <cell r="E157" t="str">
            <v>20/03/1988</v>
          </cell>
          <cell r="F157" t="str">
            <v>Quản lý nhân lực hòa giải viên ở cơ sở của Quận Cầu Giấy, thành phố Hà Nội</v>
          </cell>
          <cell r="G157" t="str">
            <v>Kinh tế chính trị</v>
          </cell>
          <cell r="H157" t="str">
            <v>Quản lý kinh tế</v>
          </cell>
          <cell r="I157" t="str">
            <v>8340410</v>
          </cell>
          <cell r="J157" t="str">
            <v>QH-2018-E</v>
          </cell>
          <cell r="K157">
            <v>2</v>
          </cell>
          <cell r="L157" t="str">
            <v>Quản lý tài chính ở Công ty Than Mạo Khê</v>
          </cell>
          <cell r="M157">
            <v>0</v>
          </cell>
          <cell r="N157" t="str">
            <v>PGS.TS Phạm Văn Dũng</v>
          </cell>
          <cell r="O157" t="str">
            <v xml:space="preserve"> Trường ĐH Kinh tế, ĐHQG Hà Nội</v>
          </cell>
          <cell r="P157">
            <v>0</v>
          </cell>
          <cell r="Q157" t="e">
            <v>#N/A</v>
          </cell>
          <cell r="R157">
            <v>548</v>
          </cell>
          <cell r="S157" t="str">
            <v>/QĐ-ĐHKT ngày 19/03/2020</v>
          </cell>
          <cell r="T157" t="str">
            <v>548/QĐ-ĐHKT ngày 19/03/2020</v>
          </cell>
        </row>
        <row r="158">
          <cell r="C158" t="str">
            <v>Triệu Thị Thanh Huyền 13/01/1983</v>
          </cell>
          <cell r="D158" t="str">
            <v>Triệu Thị Thanh Huyền</v>
          </cell>
          <cell r="E158" t="str">
            <v>13/01/1983</v>
          </cell>
          <cell r="F158" t="str">
            <v>Quản lý chi thường xuyên ngân sách nhà nước tại Quận Hoàng Mai, thành phố Hà Nội</v>
          </cell>
          <cell r="G158" t="str">
            <v>Kinh tế chính trị</v>
          </cell>
          <cell r="H158" t="str">
            <v>Quản lý kinh tế</v>
          </cell>
          <cell r="I158" t="str">
            <v>8340410</v>
          </cell>
          <cell r="J158" t="str">
            <v>QH-2018-E</v>
          </cell>
          <cell r="K158">
            <v>2</v>
          </cell>
          <cell r="L158" t="str">
            <v>Kiểm soát chi thường xuyên ngân sách cấp xã tại Kho bạc nhà nước Hà Đông</v>
          </cell>
          <cell r="M158">
            <v>0</v>
          </cell>
          <cell r="N158" t="str">
            <v>GS.TS Phan Huy Đường</v>
          </cell>
          <cell r="O158" t="str">
            <v xml:space="preserve"> Trường ĐH Kinh tế, ĐHQG Hà Nội</v>
          </cell>
          <cell r="P158">
            <v>0</v>
          </cell>
          <cell r="Q158" t="str">
            <v>1997/QĐ-ĐHKT ngày 12/7/2019</v>
          </cell>
          <cell r="R158">
            <v>549</v>
          </cell>
          <cell r="S158" t="str">
            <v>/QĐ-ĐHKT ngày 19/03/2020</v>
          </cell>
          <cell r="T158" t="str">
            <v>549/QĐ-ĐHKT ngày 19/03/2020</v>
          </cell>
        </row>
        <row r="159">
          <cell r="C159" t="str">
            <v>Nguyễn Ngọc Khá 01/10/1991</v>
          </cell>
          <cell r="D159" t="str">
            <v>Nguyễn Ngọc Khá</v>
          </cell>
          <cell r="E159" t="str">
            <v>01/10/1991</v>
          </cell>
          <cell r="F159" t="str">
            <v>Quản lý tài chính dự án trúng thầu tại Công ty cổ phần đầu tư xây lắp kỹ thuật hạ tầng PIDI</v>
          </cell>
          <cell r="G159" t="str">
            <v>Kinh tế chính trị</v>
          </cell>
          <cell r="H159" t="str">
            <v>Quản lý kinh tế</v>
          </cell>
          <cell r="I159" t="str">
            <v>8340410</v>
          </cell>
          <cell r="J159" t="str">
            <v>QH-2018-E</v>
          </cell>
          <cell r="K159">
            <v>2</v>
          </cell>
          <cell r="L159" t="str">
            <v>Phát triển nguồn nhân lực đáp ứng cho chuyển đổi số ở Tập đoàn Công nghiệp - Viễn thông Quân đội</v>
          </cell>
          <cell r="M159">
            <v>0</v>
          </cell>
          <cell r="N159" t="str">
            <v>TS. Nguyễn Thị Lan Hương</v>
          </cell>
          <cell r="O159" t="str">
            <v xml:space="preserve"> Trường ĐH Kinh tế, ĐHQG Hà Nội</v>
          </cell>
          <cell r="P159">
            <v>0</v>
          </cell>
          <cell r="Q159" t="e">
            <v>#N/A</v>
          </cell>
          <cell r="R159">
            <v>550</v>
          </cell>
          <cell r="S159" t="str">
            <v>/QĐ-ĐHKT ngày 19/03/2020</v>
          </cell>
          <cell r="T159" t="str">
            <v>550/QĐ-ĐHKT ngày 19/03/2020</v>
          </cell>
        </row>
        <row r="160">
          <cell r="C160" t="str">
            <v>Nguyễn Hồng Khang 27/06/1979</v>
          </cell>
          <cell r="D160" t="str">
            <v>Nguyễn Hồng Khang</v>
          </cell>
          <cell r="E160" t="str">
            <v>27/06/1979</v>
          </cell>
          <cell r="F160" t="str">
            <v>Quản lý tài chính theo cơ chế tự chủ tại Trường trung cấp kinh tế Hà Nội</v>
          </cell>
          <cell r="G160" t="str">
            <v>Kinh tế chính trị</v>
          </cell>
          <cell r="H160" t="str">
            <v>Quản lý kinh tế</v>
          </cell>
          <cell r="I160" t="str">
            <v>8340410</v>
          </cell>
          <cell r="J160" t="str">
            <v>QH-2018-E</v>
          </cell>
          <cell r="K160">
            <v>2</v>
          </cell>
          <cell r="L160" t="str">
            <v>Quản lý nhân lực tại Sở Khoa học và Công nghệ thành phố Hà Nội</v>
          </cell>
          <cell r="M160">
            <v>0</v>
          </cell>
          <cell r="N160" t="str">
            <v>TS. Hoàng Khắc Lịch</v>
          </cell>
          <cell r="O160" t="str">
            <v xml:space="preserve"> Trường ĐH Kinh tế, ĐHQG Hà Nội</v>
          </cell>
          <cell r="P160">
            <v>0</v>
          </cell>
          <cell r="Q160" t="e">
            <v>#N/A</v>
          </cell>
          <cell r="R160">
            <v>551</v>
          </cell>
          <cell r="S160" t="str">
            <v>/QĐ-ĐHKT ngày 19/03/2020</v>
          </cell>
          <cell r="T160" t="str">
            <v>551/QĐ-ĐHKT ngày 19/03/2020</v>
          </cell>
        </row>
        <row r="161">
          <cell r="C161" t="str">
            <v>Nguyễn Đăng Khoa 12/02/1979</v>
          </cell>
          <cell r="D161" t="str">
            <v>Nguyễn Đăng Khoa</v>
          </cell>
          <cell r="E161" t="str">
            <v>12/02/1979</v>
          </cell>
          <cell r="F161" t="str">
            <v>Kiểm soát nội bộ tại Công ty cổ phần đường sắt Thanh Hóa</v>
          </cell>
          <cell r="G161" t="str">
            <v>Kinh tế chính trị</v>
          </cell>
          <cell r="H161" t="str">
            <v>Quản lý kinh tế</v>
          </cell>
          <cell r="I161" t="str">
            <v>8340410</v>
          </cell>
          <cell r="J161" t="str">
            <v>QH-2018-E</v>
          </cell>
          <cell r="K161">
            <v>2</v>
          </cell>
          <cell r="L161" t="str">
            <v>Phát triển nhân lực công chức lãnh đạo, quản lý tại Kiểm toán nhà nước Việt Nam</v>
          </cell>
          <cell r="M161">
            <v>0</v>
          </cell>
          <cell r="N161" t="str">
            <v>PGS.TS Phạm Thị Hồng Điệp</v>
          </cell>
          <cell r="O161" t="str">
            <v xml:space="preserve"> Trường ĐH Kinh tế, ĐHQG Hà Nội</v>
          </cell>
          <cell r="P161">
            <v>0</v>
          </cell>
          <cell r="Q161" t="e">
            <v>#N/A</v>
          </cell>
          <cell r="R161">
            <v>552</v>
          </cell>
          <cell r="S161" t="str">
            <v>/QĐ-ĐHKT ngày 19/03/2020</v>
          </cell>
          <cell r="T161" t="str">
            <v>552/QĐ-ĐHKT ngày 19/03/2020</v>
          </cell>
        </row>
        <row r="162">
          <cell r="C162" t="str">
            <v>Nguyễn Hồng Liên 02/05/1981</v>
          </cell>
          <cell r="D162" t="str">
            <v>Nguyễn Hồng Liên</v>
          </cell>
          <cell r="E162" t="str">
            <v>02/05/1981</v>
          </cell>
          <cell r="F162" t="str">
            <v>Chiến lược phát triển của Công ty cổ phần đầu tư và xây lắp Thành An 665</v>
          </cell>
          <cell r="G162" t="str">
            <v>Kinh tế chính trị</v>
          </cell>
          <cell r="H162" t="str">
            <v>Quản lý kinh tế</v>
          </cell>
          <cell r="I162" t="str">
            <v>8340410</v>
          </cell>
          <cell r="J162" t="str">
            <v>QH-2018-E</v>
          </cell>
          <cell r="K162">
            <v>2</v>
          </cell>
          <cell r="L162" t="str">
            <v>Quản lý trang thiết bị máy soi của ngành Hải quan ở Việt Nam</v>
          </cell>
          <cell r="M162">
            <v>0</v>
          </cell>
          <cell r="N162" t="str">
            <v>PGS.TS Nguyễn Trúc Lê</v>
          </cell>
          <cell r="O162" t="str">
            <v xml:space="preserve"> Trường ĐH Kinh tế, ĐHQG Hà Nội</v>
          </cell>
          <cell r="P162">
            <v>0</v>
          </cell>
          <cell r="Q162" t="e">
            <v>#N/A</v>
          </cell>
          <cell r="R162">
            <v>553</v>
          </cell>
          <cell r="S162" t="str">
            <v>/QĐ-ĐHKT ngày 19/03/2020</v>
          </cell>
          <cell r="T162" t="str">
            <v>553/QĐ-ĐHKT ngày 19/03/2020</v>
          </cell>
        </row>
        <row r="163">
          <cell r="C163" t="str">
            <v>Trần Diệu Linh 01/10/1981</v>
          </cell>
          <cell r="D163" t="str">
            <v>Trần Diệu Linh</v>
          </cell>
          <cell r="E163" t="str">
            <v>01/10/1981</v>
          </cell>
          <cell r="F163" t="str">
            <v>Quản lý nhà nước đối với các khu công nghiệp trên địa bàn Vĩnh Phúc</v>
          </cell>
          <cell r="G163" t="str">
            <v>Kinh tế chính trị</v>
          </cell>
          <cell r="H163" t="str">
            <v>Quản lý kinh tế</v>
          </cell>
          <cell r="I163" t="str">
            <v>8340410</v>
          </cell>
          <cell r="J163" t="str">
            <v>QH-2018-E</v>
          </cell>
          <cell r="K163">
            <v>2</v>
          </cell>
          <cell r="L163" t="str">
            <v>Quản lý ngân sách qua kho bạc nhà nước Hà Nội</v>
          </cell>
          <cell r="M163">
            <v>0</v>
          </cell>
          <cell r="N163" t="str">
            <v>TS. Hoàng Thị Hương</v>
          </cell>
          <cell r="O163" t="str">
            <v xml:space="preserve"> Trường ĐH Kinh tế, ĐHQG Hà Nội</v>
          </cell>
          <cell r="P163">
            <v>0</v>
          </cell>
          <cell r="Q163" t="e">
            <v>#N/A</v>
          </cell>
          <cell r="R163">
            <v>554</v>
          </cell>
          <cell r="S163" t="str">
            <v>/QĐ-ĐHKT ngày 19/03/2020</v>
          </cell>
          <cell r="T163" t="str">
            <v>554/QĐ-ĐHKT ngày 19/03/2020</v>
          </cell>
        </row>
        <row r="164">
          <cell r="C164" t="str">
            <v>Lê Xuân Lợi 23/01/1974</v>
          </cell>
          <cell r="D164" t="str">
            <v>Lê Xuân Lợi</v>
          </cell>
          <cell r="E164" t="str">
            <v>23/01/1974</v>
          </cell>
          <cell r="F164" t="str">
            <v>Hoàn thiện quản lý tài chính tại Tổng Công ty điện lực thành phố Hà Nội</v>
          </cell>
          <cell r="G164" t="str">
            <v>Kinh tế chính trị</v>
          </cell>
          <cell r="H164" t="str">
            <v>Quản lý kinh tế</v>
          </cell>
          <cell r="I164" t="str">
            <v>8340410</v>
          </cell>
          <cell r="J164" t="str">
            <v>QH-2018-E</v>
          </cell>
          <cell r="K164">
            <v>2</v>
          </cell>
          <cell r="L164" t="str">
            <v>Quản lý thu thuế doanh nghiệp ngoài quốc doanh tại Chi cục thuế Quận Nam Từ Liêm</v>
          </cell>
          <cell r="M164">
            <v>0</v>
          </cell>
          <cell r="N164" t="str">
            <v>PGS.TS Nguyễn Trúc Lê</v>
          </cell>
          <cell r="O164" t="str">
            <v xml:space="preserve"> Trường ĐH Kinh tế, ĐHQG Hà Nội</v>
          </cell>
          <cell r="P164">
            <v>0</v>
          </cell>
          <cell r="Q164" t="e">
            <v>#N/A</v>
          </cell>
          <cell r="R164">
            <v>555</v>
          </cell>
          <cell r="S164" t="str">
            <v>/QĐ-ĐHKT ngày 19/03/2020</v>
          </cell>
          <cell r="T164" t="str">
            <v>555/QĐ-ĐHKT ngày 19/03/2020</v>
          </cell>
        </row>
        <row r="165">
          <cell r="C165" t="str">
            <v>Nguyễn Trà My 28/09/1994</v>
          </cell>
          <cell r="D165" t="str">
            <v>Nguyễn Trà My</v>
          </cell>
          <cell r="E165" t="str">
            <v>28/09/1994</v>
          </cell>
          <cell r="F165" t="str">
            <v>Quản lý tài chính tại Trung tâm bảo tồn di sản Thăng Long - Hà Nội</v>
          </cell>
          <cell r="G165" t="str">
            <v>Kinh tế chính trị</v>
          </cell>
          <cell r="H165" t="str">
            <v>Quản lý kinh tế</v>
          </cell>
          <cell r="I165" t="str">
            <v>8340410</v>
          </cell>
          <cell r="J165" t="str">
            <v>QH-2018-E</v>
          </cell>
          <cell r="K165">
            <v>2</v>
          </cell>
          <cell r="L165" t="str">
            <v>Quản lý nhân lực tại Công ty cổ phần Thương mại và Dịch vụ kỹ thuật Quốc Việt</v>
          </cell>
          <cell r="M165">
            <v>0</v>
          </cell>
          <cell r="N165" t="str">
            <v>PGS.TS Nguyễn Anh Tuấn</v>
          </cell>
          <cell r="O165" t="str">
            <v>Trường ĐH Sư phạm Thể dục thể thao HN</v>
          </cell>
          <cell r="P165">
            <v>0</v>
          </cell>
          <cell r="Q165" t="e">
            <v>#N/A</v>
          </cell>
          <cell r="R165">
            <v>556</v>
          </cell>
          <cell r="S165" t="str">
            <v>/QĐ-ĐHKT ngày 19/03/2020</v>
          </cell>
          <cell r="T165" t="str">
            <v>556/QĐ-ĐHKT ngày 19/03/2020</v>
          </cell>
        </row>
        <row r="166">
          <cell r="C166" t="str">
            <v>Nguyễn Thị Tuyết Nga 11/06/1980</v>
          </cell>
          <cell r="D166" t="str">
            <v>Nguyễn Thị Tuyết Nga</v>
          </cell>
          <cell r="E166" t="str">
            <v>11/06/1980</v>
          </cell>
          <cell r="F166" t="str">
            <v>Quản lý công trình cấp nước sạch nông thôn tại tỉnh Ninh Bình</v>
          </cell>
          <cell r="G166" t="str">
            <v>Kinh tế chính trị</v>
          </cell>
          <cell r="H166" t="str">
            <v>Quản lý kinh tế</v>
          </cell>
          <cell r="I166" t="str">
            <v>8340410</v>
          </cell>
          <cell r="J166" t="str">
            <v>QH-2018-E</v>
          </cell>
          <cell r="K166">
            <v>2</v>
          </cell>
          <cell r="L166" t="str">
            <v>Quản lý nợ xấu tại ngân hàng TMCP Quân đội</v>
          </cell>
          <cell r="M166">
            <v>0</v>
          </cell>
          <cell r="N166" t="str">
            <v>PGS.TS Phạm Văn Dũng</v>
          </cell>
          <cell r="O166" t="str">
            <v xml:space="preserve"> Trường ĐH Kinh tế, ĐHQG Hà Nội</v>
          </cell>
          <cell r="P166">
            <v>0</v>
          </cell>
          <cell r="Q166" t="e">
            <v>#N/A</v>
          </cell>
          <cell r="R166">
            <v>557</v>
          </cell>
          <cell r="S166" t="str">
            <v>/QĐ-ĐHKT ngày 19/03/2020</v>
          </cell>
          <cell r="T166" t="str">
            <v>557/QĐ-ĐHKT ngày 19/03/2020</v>
          </cell>
        </row>
        <row r="167">
          <cell r="C167" t="str">
            <v>Bùi Thị Kim Ngân 06/09/1994</v>
          </cell>
          <cell r="D167" t="str">
            <v>Bùi Thị Kim Ngân</v>
          </cell>
          <cell r="E167" t="str">
            <v>06/09/1994</v>
          </cell>
          <cell r="F167" t="str">
            <v>Hoàn thiện công tác kiểm soát chi thường xuyên ngân sách nhà nước trong điều kiện áp dụng hệ thống thông tin quản lý ngân sách và kho bạc tại Ninh Bình</v>
          </cell>
          <cell r="G167" t="str">
            <v>Kinh tế chính trị</v>
          </cell>
          <cell r="H167" t="str">
            <v>Quản lý kinh tế</v>
          </cell>
          <cell r="I167" t="str">
            <v>8340410</v>
          </cell>
          <cell r="J167" t="str">
            <v>QH-2018-E</v>
          </cell>
          <cell r="K167">
            <v>2</v>
          </cell>
          <cell r="L167" t="str">
            <v xml:space="preserve">Quản lý tài chính tại Công ty Cổ phần dược phẩm và thiết bị y tế Đông Nam Á </v>
          </cell>
          <cell r="M167">
            <v>0</v>
          </cell>
          <cell r="N167" t="str">
            <v>PGS.TS Trần Đức Hiệp</v>
          </cell>
          <cell r="O167" t="str">
            <v xml:space="preserve"> Trường ĐH Kinh tế, ĐHQG Hà Nội</v>
          </cell>
          <cell r="P167">
            <v>0</v>
          </cell>
          <cell r="Q167" t="e">
            <v>#N/A</v>
          </cell>
          <cell r="R167">
            <v>558</v>
          </cell>
          <cell r="S167" t="str">
            <v>/QĐ-ĐHKT ngày 19/03/2020</v>
          </cell>
          <cell r="T167" t="str">
            <v>558/QĐ-ĐHKT ngày 19/03/2020</v>
          </cell>
        </row>
        <row r="168">
          <cell r="C168" t="str">
            <v>Nghiêm Thị Ngân 06/07/1987</v>
          </cell>
          <cell r="D168" t="str">
            <v>Nghiêm Thị Ngân</v>
          </cell>
          <cell r="E168" t="str">
            <v>06/07/1987</v>
          </cell>
          <cell r="F168" t="str">
            <v>Xây dựng chiến lược phát triển của Viện phát triển kinh tế hợp tác đến năm 2025, tầm nhìn 2030</v>
          </cell>
          <cell r="G168" t="str">
            <v>Kinh tế chính trị</v>
          </cell>
          <cell r="H168" t="str">
            <v>Quản lý kinh tế</v>
          </cell>
          <cell r="I168" t="str">
            <v>8340410</v>
          </cell>
          <cell r="J168" t="str">
            <v>QH-2018-E</v>
          </cell>
          <cell r="K168">
            <v>2</v>
          </cell>
          <cell r="L168" t="str">
            <v xml:space="preserve">Quản lý thu thuế thu nhập doanh nghiệp tại Cục thuế Tỉnh Vĩnh Phúc </v>
          </cell>
          <cell r="M168">
            <v>0</v>
          </cell>
          <cell r="N168" t="str">
            <v>TS. Nguyễn Cẩm Nhung</v>
          </cell>
          <cell r="O168" t="str">
            <v xml:space="preserve"> Trường ĐH Kinh tế, ĐHQG Hà Nội</v>
          </cell>
          <cell r="P168">
            <v>0</v>
          </cell>
          <cell r="Q168" t="e">
            <v>#N/A</v>
          </cell>
          <cell r="R168">
            <v>559</v>
          </cell>
          <cell r="S168" t="str">
            <v>/QĐ-ĐHKT ngày 19/03/2020</v>
          </cell>
          <cell r="T168" t="str">
            <v>559/QĐ-ĐHKT ngày 19/03/2020</v>
          </cell>
        </row>
        <row r="169">
          <cell r="C169" t="str">
            <v>Phạm Hồng Nhung 09/09/1992</v>
          </cell>
          <cell r="D169" t="str">
            <v>Phạm Hồng Nhung</v>
          </cell>
          <cell r="E169" t="str">
            <v>09/09/1992</v>
          </cell>
          <cell r="F169" t="str">
            <v>Quản lý tài chính tại Cục ứng dụng và phát triển công nghệ</v>
          </cell>
          <cell r="G169" t="str">
            <v>Kinh tế chính trị</v>
          </cell>
          <cell r="H169" t="str">
            <v>Quản lý kinh tế</v>
          </cell>
          <cell r="I169" t="str">
            <v>8340410</v>
          </cell>
          <cell r="J169" t="str">
            <v>QH-2018-E</v>
          </cell>
          <cell r="K169">
            <v>2</v>
          </cell>
          <cell r="L169" t="str">
            <v>Quản lý tài chính theo cơ chế tự chủ của Trường Đại học Kinh tế Quốc dân</v>
          </cell>
          <cell r="M169">
            <v>0</v>
          </cell>
          <cell r="N169" t="str">
            <v>TS. Hoàng Triều Hoa</v>
          </cell>
          <cell r="O169" t="str">
            <v xml:space="preserve"> Trường ĐH Kinh tế, ĐHQG Hà Nội</v>
          </cell>
          <cell r="P169">
            <v>0</v>
          </cell>
          <cell r="Q169" t="e">
            <v>#N/A</v>
          </cell>
          <cell r="R169">
            <v>560</v>
          </cell>
          <cell r="S169" t="str">
            <v>/QĐ-ĐHKT ngày 19/03/2020</v>
          </cell>
          <cell r="T169" t="str">
            <v>560/QĐ-ĐHKT ngày 19/03/2020</v>
          </cell>
        </row>
        <row r="170">
          <cell r="C170" t="str">
            <v>Nguyễn Thị Nhung 29/05/1991</v>
          </cell>
          <cell r="D170" t="str">
            <v>Nguyễn Thị Nhung</v>
          </cell>
          <cell r="E170" t="str">
            <v>29/05/1991</v>
          </cell>
          <cell r="F170" t="str">
            <v>Nâng cao công tác kiểm soát chi ngân sách nhà nước qua kho bạc nhà nước Ứng Hòa - Hà Nội</v>
          </cell>
          <cell r="G170" t="str">
            <v>Kinh tế chính trị</v>
          </cell>
          <cell r="H170" t="str">
            <v>Quản lý kinh tế</v>
          </cell>
          <cell r="I170" t="str">
            <v>8340410</v>
          </cell>
          <cell r="J170" t="str">
            <v>QH-2018-E</v>
          </cell>
          <cell r="K170">
            <v>2</v>
          </cell>
          <cell r="L170" t="str">
            <v>Quản lý tín dụng tại ngân hàng TMCP Công thương Việt Nam - Chi nhánh Thanh Hóa</v>
          </cell>
          <cell r="M170">
            <v>0</v>
          </cell>
          <cell r="N170" t="str">
            <v>PGS.TS Nguyễn Anh Tuấn</v>
          </cell>
          <cell r="O170" t="str">
            <v>Trường ĐH Sư phạm Thể dục thể thao HN</v>
          </cell>
          <cell r="P170">
            <v>0</v>
          </cell>
          <cell r="Q170" t="e">
            <v>#N/A</v>
          </cell>
          <cell r="R170">
            <v>561</v>
          </cell>
          <cell r="S170" t="str">
            <v>/QĐ-ĐHKT ngày 19/03/2020</v>
          </cell>
          <cell r="T170" t="str">
            <v>561/QĐ-ĐHKT ngày 19/03/2020</v>
          </cell>
        </row>
        <row r="171">
          <cell r="C171" t="str">
            <v>Lý Thị Lệ Ninh 28/01/1979</v>
          </cell>
          <cell r="D171" t="str">
            <v>Lý Thị Lệ Ninh</v>
          </cell>
          <cell r="E171" t="str">
            <v>28/01/1979</v>
          </cell>
          <cell r="F171" t="str">
            <v>Kiểm soát chi thường xuyên ngân sách nhà nước qua Kho bạc nhà nước Quế Võ Bắc Ninh</v>
          </cell>
          <cell r="G171" t="str">
            <v>Kinh tế chính trị</v>
          </cell>
          <cell r="H171" t="str">
            <v>Quản lý kinh tế</v>
          </cell>
          <cell r="I171" t="str">
            <v>8340410</v>
          </cell>
          <cell r="J171" t="str">
            <v>QH-2018-E</v>
          </cell>
          <cell r="K171">
            <v>2</v>
          </cell>
          <cell r="L171" t="str">
            <v>Quản lý tài chính tại Công ty cổ phần máy - thiết bị dầu khí</v>
          </cell>
          <cell r="M171">
            <v>0</v>
          </cell>
          <cell r="N171" t="str">
            <v>GS.TS Phan Huy Đường</v>
          </cell>
          <cell r="O171" t="str">
            <v xml:space="preserve"> Trường ĐH Kinh tế, ĐHQG Hà Nội</v>
          </cell>
          <cell r="P171">
            <v>0</v>
          </cell>
          <cell r="Q171" t="e">
            <v>#N/A</v>
          </cell>
          <cell r="R171">
            <v>562</v>
          </cell>
          <cell r="S171" t="str">
            <v>/QĐ-ĐHKT ngày 19/03/2020</v>
          </cell>
          <cell r="T171" t="str">
            <v>562/QĐ-ĐHKT ngày 19/03/2020</v>
          </cell>
        </row>
        <row r="172">
          <cell r="C172" t="str">
            <v>Đinh Thị Oanh 12/08/1992</v>
          </cell>
          <cell r="D172" t="str">
            <v>Đinh Thị Oanh</v>
          </cell>
          <cell r="E172" t="str">
            <v>12/08/1992</v>
          </cell>
          <cell r="F172" t="str">
            <v>Quản lý nhà nước về du lịch trên địa bàn tỉnh Vĩnh Phúc</v>
          </cell>
          <cell r="G172" t="str">
            <v>Kinh tế chính trị</v>
          </cell>
          <cell r="H172" t="str">
            <v>Quản lý kinh tế</v>
          </cell>
          <cell r="I172" t="str">
            <v>8340410</v>
          </cell>
          <cell r="J172" t="str">
            <v>QH-2018-E</v>
          </cell>
          <cell r="K172">
            <v>2</v>
          </cell>
          <cell r="L172" t="str">
            <v xml:space="preserve">Quản lý tài chính tại Học viện Báo chí và tuyên truyền </v>
          </cell>
          <cell r="M172">
            <v>0</v>
          </cell>
          <cell r="N172" t="str">
            <v>PGS.TS. Đinh Văn Thông</v>
          </cell>
          <cell r="O172" t="str">
            <v xml:space="preserve"> Trường ĐH Kinh tế, ĐHQG Hà Nội</v>
          </cell>
          <cell r="P172">
            <v>0</v>
          </cell>
          <cell r="Q172" t="e">
            <v>#N/A</v>
          </cell>
          <cell r="R172">
            <v>563</v>
          </cell>
          <cell r="S172" t="str">
            <v>/QĐ-ĐHKT ngày 19/03/2020</v>
          </cell>
          <cell r="T172" t="str">
            <v>563/QĐ-ĐHKT ngày 19/03/2020</v>
          </cell>
        </row>
        <row r="173">
          <cell r="C173" t="str">
            <v>Nguyễn Đại Phong 07/06/1990</v>
          </cell>
          <cell r="D173" t="str">
            <v>Nguyễn Đại Phong</v>
          </cell>
          <cell r="E173" t="str">
            <v>07/06/1990</v>
          </cell>
          <cell r="F173" t="str">
            <v>Quản lý nhân lực tại Ngân hàng thương mại cổ phần Sài Gòn - Hà Nội (SHB) - chi nhánh Hà Nội</v>
          </cell>
          <cell r="G173" t="str">
            <v>Kinh tế chính trị</v>
          </cell>
          <cell r="H173" t="str">
            <v>Quản lý kinh tế</v>
          </cell>
          <cell r="I173" t="str">
            <v>8340410</v>
          </cell>
          <cell r="J173" t="str">
            <v>QH-2018-E</v>
          </cell>
          <cell r="K173">
            <v>2</v>
          </cell>
          <cell r="L173" t="str">
            <v xml:space="preserve">Phát triển sản phẩm ô tô tại Công ty sản xuất và kinh doanh Vinfast </v>
          </cell>
          <cell r="M173">
            <v>0</v>
          </cell>
          <cell r="N173" t="str">
            <v>PGS.TS. Đinh Văn Thông</v>
          </cell>
          <cell r="O173" t="str">
            <v xml:space="preserve"> Trường ĐH Kinh tế, ĐHQG Hà Nội</v>
          </cell>
          <cell r="P173">
            <v>0</v>
          </cell>
          <cell r="Q173" t="e">
            <v>#N/A</v>
          </cell>
          <cell r="R173">
            <v>564</v>
          </cell>
          <cell r="S173" t="str">
            <v>/QĐ-ĐHKT ngày 19/03/2020</v>
          </cell>
          <cell r="T173" t="str">
            <v>564/QĐ-ĐHKT ngày 19/03/2020</v>
          </cell>
        </row>
        <row r="174">
          <cell r="C174" t="str">
            <v>Tạ Văn Phong 13/08/1982</v>
          </cell>
          <cell r="D174" t="str">
            <v>Tạ Văn Phong</v>
          </cell>
          <cell r="E174" t="str">
            <v>13/08/1982</v>
          </cell>
          <cell r="F174" t="str">
            <v>Quản lý tài chính tại Công ty cổ phần công nghệ Nga</v>
          </cell>
          <cell r="G174" t="str">
            <v>Kinh tế chính trị</v>
          </cell>
          <cell r="H174" t="str">
            <v>Quản lý kinh tế</v>
          </cell>
          <cell r="I174" t="str">
            <v>8340410</v>
          </cell>
          <cell r="J174" t="str">
            <v>QH-2018-E</v>
          </cell>
          <cell r="K174">
            <v>2</v>
          </cell>
          <cell r="L174" t="str">
            <v xml:space="preserve">Quản lý nhân lực tại Cơ quan Báo Giáo dục và Thời đại </v>
          </cell>
          <cell r="M174">
            <v>0</v>
          </cell>
          <cell r="N174" t="str">
            <v>PGS.TS Trần Đức Hiệp</v>
          </cell>
          <cell r="O174" t="str">
            <v xml:space="preserve"> Trường ĐH Kinh tế, ĐHQG Hà Nội</v>
          </cell>
          <cell r="P174">
            <v>0</v>
          </cell>
          <cell r="Q174" t="e">
            <v>#N/A</v>
          </cell>
          <cell r="R174">
            <v>565</v>
          </cell>
          <cell r="S174" t="str">
            <v>/QĐ-ĐHKT ngày 19/03/2020</v>
          </cell>
          <cell r="T174" t="str">
            <v>565/QĐ-ĐHKT ngày 19/03/2020</v>
          </cell>
        </row>
        <row r="175">
          <cell r="C175" t="str">
            <v>Nguyễn Thành Phương 15/09/1982</v>
          </cell>
          <cell r="D175" t="str">
            <v>Nguyễn Thành Phương</v>
          </cell>
          <cell r="E175" t="str">
            <v>15/09/1982</v>
          </cell>
          <cell r="F175">
            <v>0</v>
          </cell>
          <cell r="G175" t="str">
            <v>Kinh tế chính trị</v>
          </cell>
          <cell r="H175" t="str">
            <v>Quản lý kinh tế</v>
          </cell>
          <cell r="I175" t="str">
            <v>8340410</v>
          </cell>
          <cell r="J175" t="str">
            <v>QH-2018-E</v>
          </cell>
          <cell r="K175">
            <v>2</v>
          </cell>
          <cell r="L175" t="str">
            <v>Quản lý nhân lực ở Công ty TNHH MTV ứng dụng kỹ thuật và sản xuất - Bộ Quốc Phòng</v>
          </cell>
          <cell r="M175">
            <v>0</v>
          </cell>
          <cell r="N175" t="str">
            <v>PGS.TS Trần Đức Hiệp</v>
          </cell>
          <cell r="O175" t="str">
            <v xml:space="preserve"> Trường ĐH Kinh tế, ĐHQG Hà Nội</v>
          </cell>
          <cell r="P175">
            <v>0</v>
          </cell>
          <cell r="Q175" t="e">
            <v>#N/A</v>
          </cell>
          <cell r="R175">
            <v>566</v>
          </cell>
          <cell r="S175" t="str">
            <v>/QĐ-ĐHKT ngày 19/03/2020</v>
          </cell>
          <cell r="T175" t="str">
            <v>566/QĐ-ĐHKT ngày 19/03/2020</v>
          </cell>
        </row>
        <row r="176">
          <cell r="C176" t="str">
            <v>Trần Thị Thanh Phương 04/11/1981</v>
          </cell>
          <cell r="D176" t="str">
            <v>Trần Thị Thanh Phương</v>
          </cell>
          <cell r="E176" t="str">
            <v>04/11/1981</v>
          </cell>
          <cell r="F176" t="str">
            <v>Hoàn thiện quản lý nhà nước trong phát triển hạ tầng giao thông nông thôn ở tỉnh Ninh Bình</v>
          </cell>
          <cell r="G176" t="str">
            <v>Kinh tế chính trị</v>
          </cell>
          <cell r="H176" t="str">
            <v>Quản lý kinh tế</v>
          </cell>
          <cell r="I176" t="str">
            <v>8340410</v>
          </cell>
          <cell r="J176" t="str">
            <v>QH-2018-E</v>
          </cell>
          <cell r="K176">
            <v>2</v>
          </cell>
          <cell r="L176" t="str">
            <v xml:space="preserve">Quản lý công nghệ tài chính tại Ngân hàng Nhà nước Việt Nam </v>
          </cell>
          <cell r="M176">
            <v>0</v>
          </cell>
          <cell r="N176" t="str">
            <v>TS. Lưu Quốc Đạt</v>
          </cell>
          <cell r="O176" t="str">
            <v xml:space="preserve"> Trường ĐH Kinh tế, ĐHQG Hà Nội</v>
          </cell>
          <cell r="P176">
            <v>0</v>
          </cell>
          <cell r="Q176" t="e">
            <v>#N/A</v>
          </cell>
          <cell r="R176">
            <v>567</v>
          </cell>
          <cell r="S176" t="str">
            <v>/QĐ-ĐHKT ngày 19/03/2020</v>
          </cell>
          <cell r="T176" t="str">
            <v>567/QĐ-ĐHKT ngày 19/03/2020</v>
          </cell>
        </row>
        <row r="177">
          <cell r="C177" t="str">
            <v>Nguyễn Thị Phượng 05/09/1982</v>
          </cell>
          <cell r="D177" t="str">
            <v>Nguyễn Thị Phượng</v>
          </cell>
          <cell r="E177" t="str">
            <v>05/09/1982</v>
          </cell>
          <cell r="F177" t="str">
            <v>Hoàn thiện chính sách thương mại điện tử ở Việt Nam</v>
          </cell>
          <cell r="G177" t="str">
            <v>Kinh tế chính trị</v>
          </cell>
          <cell r="H177" t="str">
            <v>Quản lý kinh tế</v>
          </cell>
          <cell r="I177" t="str">
            <v>8340410</v>
          </cell>
          <cell r="J177" t="str">
            <v>QH-2018-E</v>
          </cell>
          <cell r="K177">
            <v>2</v>
          </cell>
          <cell r="L177" t="str">
            <v>Quản lý nhân lực tại Công ty cổ phần Điện lực Dầu khí Nhơn Trạch 2</v>
          </cell>
          <cell r="M177">
            <v>0</v>
          </cell>
          <cell r="N177" t="str">
            <v>PGS.TS Nguyễn Trúc Lê</v>
          </cell>
          <cell r="O177" t="str">
            <v xml:space="preserve"> Trường ĐH Kinh tế, ĐHQG Hà Nội</v>
          </cell>
          <cell r="P177">
            <v>0</v>
          </cell>
          <cell r="Q177" t="e">
            <v>#N/A</v>
          </cell>
          <cell r="R177">
            <v>568</v>
          </cell>
          <cell r="S177" t="str">
            <v>/QĐ-ĐHKT ngày 19/03/2020</v>
          </cell>
          <cell r="T177" t="str">
            <v>568/QĐ-ĐHKT ngày 19/03/2020</v>
          </cell>
        </row>
        <row r="178">
          <cell r="C178" t="str">
            <v>Nghiêm Thị Phượng 28/10/1979</v>
          </cell>
          <cell r="D178" t="str">
            <v>Nghiêm Thị Phượng</v>
          </cell>
          <cell r="E178" t="str">
            <v>28/10/1979</v>
          </cell>
          <cell r="F178" t="str">
            <v>Quản lý nhân lực tại Cục quản trị - Tổng cục hậu cần kỹ thuật - Bộ Công An</v>
          </cell>
          <cell r="G178" t="str">
            <v>Kinh tế chính trị</v>
          </cell>
          <cell r="H178" t="str">
            <v>Quản lý kinh tế</v>
          </cell>
          <cell r="I178" t="str">
            <v>8340410</v>
          </cell>
          <cell r="J178" t="str">
            <v>QH-2018-E</v>
          </cell>
          <cell r="K178">
            <v>2</v>
          </cell>
          <cell r="L178" t="str">
            <v>Quản lý nhân lực tại Tổng công ty Điện lực Dầu khí Việt Nam - Công ty cổ phần</v>
          </cell>
          <cell r="M178">
            <v>0</v>
          </cell>
          <cell r="N178" t="str">
            <v>TS. Lê Thị Hồng Điệp</v>
          </cell>
          <cell r="O178" t="str">
            <v xml:space="preserve"> Trường ĐH Kinh tế, ĐHQG Hà Nội</v>
          </cell>
          <cell r="P178">
            <v>0</v>
          </cell>
          <cell r="Q178" t="e">
            <v>#N/A</v>
          </cell>
          <cell r="R178">
            <v>569</v>
          </cell>
          <cell r="S178" t="str">
            <v>/QĐ-ĐHKT ngày 19/03/2020</v>
          </cell>
          <cell r="T178" t="str">
            <v>569/QĐ-ĐHKT ngày 19/03/2020</v>
          </cell>
        </row>
        <row r="179">
          <cell r="C179" t="str">
            <v>Nguyễn Thị Hồng Quyên 19/04/1983</v>
          </cell>
          <cell r="D179" t="str">
            <v>Nguyễn Thị Hồng Quyên</v>
          </cell>
          <cell r="E179" t="str">
            <v>19/04/1983</v>
          </cell>
          <cell r="F179" t="str">
            <v>Quản lý nguồn nhân lực tại Kho bạc nhà nước huyện Văn Yên</v>
          </cell>
          <cell r="G179" t="str">
            <v>Kinh tế chính trị</v>
          </cell>
          <cell r="H179" t="str">
            <v>Quản lý kinh tế</v>
          </cell>
          <cell r="I179" t="str">
            <v>8340410</v>
          </cell>
          <cell r="J179" t="str">
            <v>QH-2018-E</v>
          </cell>
          <cell r="K179">
            <v>2</v>
          </cell>
          <cell r="L179" t="str">
            <v xml:space="preserve">Quản lý chi ngân sách nhà nước của các đơn vị hành chính tại Tổng cục Hải quan </v>
          </cell>
          <cell r="M179">
            <v>0</v>
          </cell>
          <cell r="N179" t="str">
            <v>PGS.TS. Lê Trung Thành</v>
          </cell>
          <cell r="O179" t="str">
            <v xml:space="preserve"> Trường ĐH Kinh tế, ĐHQG Hà Nội</v>
          </cell>
          <cell r="P179">
            <v>0</v>
          </cell>
          <cell r="Q179" t="e">
            <v>#N/A</v>
          </cell>
          <cell r="R179">
            <v>570</v>
          </cell>
          <cell r="S179" t="str">
            <v>/QĐ-ĐHKT ngày 19/03/2020</v>
          </cell>
          <cell r="T179" t="str">
            <v>570/QĐ-ĐHKT ngày 19/03/2020</v>
          </cell>
        </row>
        <row r="180">
          <cell r="C180" t="str">
            <v>Lò Văn Sính 22/09/1969</v>
          </cell>
          <cell r="D180" t="str">
            <v>Lò Văn Sính</v>
          </cell>
          <cell r="E180" t="str">
            <v>22/09/1969</v>
          </cell>
          <cell r="F180" t="str">
            <v>Quản lý nhân lực tại Trường Đại học sân khấu điện ảnh Hà Nội</v>
          </cell>
          <cell r="G180" t="str">
            <v>Kinh tế chính trị</v>
          </cell>
          <cell r="H180" t="str">
            <v>Quản lý kinh tế</v>
          </cell>
          <cell r="I180" t="str">
            <v>8340410</v>
          </cell>
          <cell r="J180" t="str">
            <v>QH-2018-E</v>
          </cell>
          <cell r="K180">
            <v>2</v>
          </cell>
          <cell r="L180" t="str">
            <v>Quản lý chất lượng dự án xây dựng công trình giao thông từ ngân sách Nhà nước tại Ban quản lý dự án đầu tư xây dựng huyện Mai Châu, tỉnh Hoà Bình</v>
          </cell>
          <cell r="M180">
            <v>0</v>
          </cell>
          <cell r="N180" t="str">
            <v>PGS.TS Phạm Thị Hồng Điệp</v>
          </cell>
          <cell r="O180" t="str">
            <v xml:space="preserve"> Trường ĐH Kinh tế, ĐHQG Hà Nội</v>
          </cell>
          <cell r="P180">
            <v>0</v>
          </cell>
          <cell r="Q180" t="e">
            <v>#N/A</v>
          </cell>
          <cell r="R180">
            <v>571</v>
          </cell>
          <cell r="S180" t="str">
            <v>/QĐ-ĐHKT ngày 19/03/2020</v>
          </cell>
          <cell r="T180" t="str">
            <v>571/QĐ-ĐHKT ngày 19/03/2020</v>
          </cell>
        </row>
        <row r="181">
          <cell r="C181" t="str">
            <v>Đặng Cao Sơn 09/09/1984</v>
          </cell>
          <cell r="D181" t="str">
            <v>Đặng Cao Sơn</v>
          </cell>
          <cell r="E181" t="str">
            <v>09/09/1984</v>
          </cell>
          <cell r="F181" t="str">
            <v>Công tác tuyển dụng tại Công ty dịch vụ mặt đất Sân bay Việt Nam</v>
          </cell>
          <cell r="G181" t="str">
            <v>Kinh tế chính trị</v>
          </cell>
          <cell r="H181" t="str">
            <v>Quản lý kinh tế</v>
          </cell>
          <cell r="I181" t="str">
            <v>8340410</v>
          </cell>
          <cell r="J181" t="str">
            <v>QH-2018-E</v>
          </cell>
          <cell r="K181">
            <v>2</v>
          </cell>
          <cell r="L181" t="str">
            <v>Quản lý dịch vụ truyền hình qua internet xuyên biên giới tại Việt Nam</v>
          </cell>
          <cell r="M181">
            <v>0</v>
          </cell>
          <cell r="N181" t="str">
            <v>PGS.TS Nguyễn Anh Thu</v>
          </cell>
          <cell r="O181" t="str">
            <v xml:space="preserve"> Trường ĐH Kinh tế, ĐHQG Hà Nội</v>
          </cell>
          <cell r="P181">
            <v>0</v>
          </cell>
          <cell r="Q181" t="e">
            <v>#N/A</v>
          </cell>
          <cell r="R181">
            <v>572</v>
          </cell>
          <cell r="S181" t="str">
            <v>/QĐ-ĐHKT ngày 19/03/2020</v>
          </cell>
          <cell r="T181" t="str">
            <v>572/QĐ-ĐHKT ngày 19/03/2020</v>
          </cell>
        </row>
        <row r="182">
          <cell r="C182" t="str">
            <v>Lê Hồng Sơn 18/07/1979</v>
          </cell>
          <cell r="D182" t="str">
            <v>Lê Hồng Sơn</v>
          </cell>
          <cell r="E182" t="str">
            <v>18/07/1979</v>
          </cell>
          <cell r="F182" t="str">
            <v>Quản lý nguồn lực khoa học và công nghệ trong hoạt động sản xuất tại Công ty Thông tin M1</v>
          </cell>
          <cell r="G182" t="str">
            <v>Kinh tế chính trị</v>
          </cell>
          <cell r="H182" t="str">
            <v>Quản lý kinh tế</v>
          </cell>
          <cell r="I182" t="str">
            <v>8340410</v>
          </cell>
          <cell r="J182" t="str">
            <v>QH-2018-E</v>
          </cell>
          <cell r="K182">
            <v>2</v>
          </cell>
          <cell r="L182" t="str">
            <v>Quản lý nhân lực tại Công ty cổ phần truyền thông VMG</v>
          </cell>
          <cell r="M182">
            <v>0</v>
          </cell>
          <cell r="N182" t="str">
            <v>TS. Hoàng Triều Hoa</v>
          </cell>
          <cell r="O182" t="str">
            <v xml:space="preserve"> Trường ĐH Kinh tế, ĐHQG Hà Nội</v>
          </cell>
          <cell r="P182" t="str">
            <v>K24 xét lần 1</v>
          </cell>
          <cell r="Q182" t="e">
            <v>#N/A</v>
          </cell>
          <cell r="R182">
            <v>573</v>
          </cell>
          <cell r="S182" t="str">
            <v>/QĐ-ĐHKT ngày 19/03/2020</v>
          </cell>
          <cell r="T182" t="str">
            <v>573/QĐ-ĐHKT ngày 19/03/2020</v>
          </cell>
        </row>
        <row r="183">
          <cell r="C183" t="str">
            <v>Vũ Ngọc Sơn 13/03/1993</v>
          </cell>
          <cell r="D183" t="str">
            <v>Vũ Ngọc Sơn</v>
          </cell>
          <cell r="E183" t="str">
            <v>13/03/1993</v>
          </cell>
          <cell r="F183" t="str">
            <v>Quản lý công tác tài chính tại Trung tâm hội nghị 37 Hùng Vương</v>
          </cell>
          <cell r="G183" t="str">
            <v>Kinh tế chính trị</v>
          </cell>
          <cell r="H183" t="str">
            <v>Quản lý kinh tế</v>
          </cell>
          <cell r="I183" t="str">
            <v>8340410</v>
          </cell>
          <cell r="J183" t="str">
            <v>QH-2018-E</v>
          </cell>
          <cell r="K183">
            <v>2</v>
          </cell>
          <cell r="L183" t="str">
            <v xml:space="preserve">Quản lý cho vay khách hàng cá nhân tại Ngân hàng thương mại TNHH MTV Dầu khí Toàn cầu, chi nhánh Thăng Long </v>
          </cell>
          <cell r="M183">
            <v>0</v>
          </cell>
          <cell r="N183" t="str">
            <v>TS. Nguyễn Thị Hương Lan</v>
          </cell>
          <cell r="O183" t="str">
            <v xml:space="preserve"> Trường ĐH Kinh tế, ĐHQG Hà Nội</v>
          </cell>
          <cell r="P183">
            <v>0</v>
          </cell>
          <cell r="Q183" t="e">
            <v>#N/A</v>
          </cell>
          <cell r="R183">
            <v>574</v>
          </cell>
          <cell r="S183" t="str">
            <v>/QĐ-ĐHKT ngày 19/03/2020</v>
          </cell>
          <cell r="T183" t="str">
            <v>574/QĐ-ĐHKT ngày 19/03/2020</v>
          </cell>
        </row>
        <row r="184">
          <cell r="C184" t="str">
            <v>Phạm Hồng Sơn 25/08/1991</v>
          </cell>
          <cell r="D184" t="str">
            <v>Phạm Hồng Sơn</v>
          </cell>
          <cell r="E184" t="str">
            <v>25/08/1991</v>
          </cell>
          <cell r="F184" t="str">
            <v>Quản lý nguồn nhân lực tại Ngân hàng thương mại cổ phần đại chúng Việt Nam - chi nhánh Đống Đa</v>
          </cell>
          <cell r="G184" t="str">
            <v>Kinh tế chính trị</v>
          </cell>
          <cell r="H184" t="str">
            <v>Quản lý kinh tế</v>
          </cell>
          <cell r="I184" t="str">
            <v>8340410</v>
          </cell>
          <cell r="J184" t="str">
            <v>QH-2018-E</v>
          </cell>
          <cell r="K184">
            <v>2</v>
          </cell>
          <cell r="L184" t="str">
            <v>Tái cơ cấu ngân hàng nông nghiệp và phát triển nông thôn Việt Nam</v>
          </cell>
          <cell r="M184">
            <v>0</v>
          </cell>
          <cell r="N184" t="str">
            <v>TS. Nguyễn Thị Lan Hương</v>
          </cell>
          <cell r="O184" t="str">
            <v xml:space="preserve"> Trường ĐH Kinh tế, ĐHQG Hà Nội</v>
          </cell>
          <cell r="P184">
            <v>0</v>
          </cell>
          <cell r="Q184" t="e">
            <v>#N/A</v>
          </cell>
          <cell r="R184">
            <v>575</v>
          </cell>
          <cell r="S184" t="str">
            <v>/QĐ-ĐHKT ngày 19/03/2020</v>
          </cell>
          <cell r="T184" t="str">
            <v>575/QĐ-ĐHKT ngày 19/03/2020</v>
          </cell>
        </row>
        <row r="185">
          <cell r="C185" t="str">
            <v>Trần Xuân Sơn 23/06/1976</v>
          </cell>
          <cell r="D185" t="str">
            <v>Trần Xuân Sơn</v>
          </cell>
          <cell r="E185" t="str">
            <v>23/06/1976</v>
          </cell>
          <cell r="F185">
            <v>0</v>
          </cell>
          <cell r="G185" t="str">
            <v>Kinh tế chính trị</v>
          </cell>
          <cell r="H185" t="str">
            <v>Quản lý kinh tế</v>
          </cell>
          <cell r="I185" t="str">
            <v>8340410</v>
          </cell>
          <cell r="J185" t="str">
            <v>QH-2018-E</v>
          </cell>
          <cell r="K185">
            <v>2</v>
          </cell>
          <cell r="L185" t="str">
            <v>Chiến lược kinh doanh của Tổng công ty Điện lực Dầu khí Việt Nam giai đoạn 2021 - 2030</v>
          </cell>
          <cell r="M185">
            <v>0</v>
          </cell>
          <cell r="N185" t="str">
            <v>PGS.TS Nguyễn Trúc Lê</v>
          </cell>
          <cell r="O185" t="str">
            <v xml:space="preserve"> Trường ĐH Kinh tế, ĐHQG Hà Nội</v>
          </cell>
          <cell r="P185">
            <v>0</v>
          </cell>
          <cell r="Q185" t="e">
            <v>#N/A</v>
          </cell>
          <cell r="R185">
            <v>576</v>
          </cell>
          <cell r="S185" t="str">
            <v>/QĐ-ĐHKT ngày 19/03/2020</v>
          </cell>
          <cell r="T185" t="str">
            <v>576/QĐ-ĐHKT ngày 19/03/2020</v>
          </cell>
        </row>
        <row r="186">
          <cell r="C186" t="str">
            <v>Nguyễn Vũ Băng Tâm 13/10/1980</v>
          </cell>
          <cell r="D186" t="str">
            <v>Nguyễn Vũ Băng Tâm</v>
          </cell>
          <cell r="E186" t="str">
            <v>13/10/1980</v>
          </cell>
          <cell r="F186">
            <v>0</v>
          </cell>
          <cell r="G186" t="str">
            <v>Kinh tế chính trị</v>
          </cell>
          <cell r="H186" t="str">
            <v>Quản lý kinh tế</v>
          </cell>
          <cell r="I186" t="str">
            <v>8340410</v>
          </cell>
          <cell r="J186" t="str">
            <v>QH-2018-E</v>
          </cell>
          <cell r="K186">
            <v>2</v>
          </cell>
          <cell r="L186" t="str">
            <v>Phát triển nông nghiệp chất lượng cao của tỉnh Đắk Nông</v>
          </cell>
          <cell r="M186">
            <v>0</v>
          </cell>
          <cell r="N186" t="str">
            <v>PGS.TS Trần Đức Hiệp</v>
          </cell>
          <cell r="O186" t="str">
            <v xml:space="preserve"> Trường ĐH Kinh tế, ĐHQG Hà Nội</v>
          </cell>
          <cell r="P186">
            <v>0</v>
          </cell>
          <cell r="Q186" t="e">
            <v>#N/A</v>
          </cell>
          <cell r="R186">
            <v>577</v>
          </cell>
          <cell r="S186" t="str">
            <v>/QĐ-ĐHKT ngày 19/03/2020</v>
          </cell>
          <cell r="T186" t="str">
            <v>577/QĐ-ĐHKT ngày 19/03/2020</v>
          </cell>
        </row>
        <row r="187">
          <cell r="C187" t="str">
            <v>Đinh Huyền Thanh 08/12/1994</v>
          </cell>
          <cell r="D187" t="str">
            <v>Đinh Huyền Thanh</v>
          </cell>
          <cell r="E187" t="str">
            <v>08/12/1994</v>
          </cell>
          <cell r="F187" t="str">
            <v>Quản trị nguồn nhân lực của Công ty Cổ phần xây dựng và phát triển nhà DAC Hà Nội</v>
          </cell>
          <cell r="G187" t="str">
            <v>Kinh tế chính trị</v>
          </cell>
          <cell r="H187" t="str">
            <v>Quản lý kinh tế</v>
          </cell>
          <cell r="I187" t="str">
            <v>8340410</v>
          </cell>
          <cell r="J187" t="str">
            <v>QH-2018-E</v>
          </cell>
          <cell r="K187">
            <v>2</v>
          </cell>
          <cell r="L187" t="str">
            <v>Phát triển tín dụng cá nhân tại Ngân hàng Việt Nam Thịnh Vượng</v>
          </cell>
          <cell r="M187">
            <v>0</v>
          </cell>
          <cell r="N187" t="str">
            <v>TS. Lê Thị Hồng Điệp</v>
          </cell>
          <cell r="O187" t="str">
            <v xml:space="preserve"> Trường ĐH Kinh tế, ĐHQG Hà Nội</v>
          </cell>
          <cell r="P187">
            <v>0</v>
          </cell>
          <cell r="Q187" t="e">
            <v>#N/A</v>
          </cell>
          <cell r="R187">
            <v>578</v>
          </cell>
          <cell r="S187" t="str">
            <v>/QĐ-ĐHKT ngày 19/03/2020</v>
          </cell>
          <cell r="T187" t="str">
            <v>578/QĐ-ĐHKT ngày 19/03/2020</v>
          </cell>
        </row>
        <row r="188">
          <cell r="C188" t="str">
            <v>Cao Văn Thành 23/12/1979</v>
          </cell>
          <cell r="D188" t="str">
            <v>Cao Văn Thành</v>
          </cell>
          <cell r="E188" t="str">
            <v>23/12/1979</v>
          </cell>
          <cell r="F188" t="str">
            <v>Tuyển dụng và đào tạo nguồn nhân lực của Công ty TNHH Thanh Phúc</v>
          </cell>
          <cell r="G188" t="str">
            <v>Kinh tế chính trị</v>
          </cell>
          <cell r="H188" t="str">
            <v>Quản lý kinh tế</v>
          </cell>
          <cell r="I188" t="str">
            <v>8340410</v>
          </cell>
          <cell r="J188" t="str">
            <v>QH-2018-E</v>
          </cell>
          <cell r="K188">
            <v>2</v>
          </cell>
          <cell r="L188" t="str">
            <v>Quản lý nhân lực tại Công ty Cổ phần Đầu tư và Phát triển nhà Hà Nội số 52</v>
          </cell>
          <cell r="M188">
            <v>0</v>
          </cell>
          <cell r="N188" t="str">
            <v>PGS.TS. Lê Danh Tốn</v>
          </cell>
          <cell r="O188" t="str">
            <v xml:space="preserve"> Trường ĐH Kinh tế, ĐHQG Hà Nội</v>
          </cell>
          <cell r="P188">
            <v>0</v>
          </cell>
          <cell r="Q188" t="e">
            <v>#N/A</v>
          </cell>
          <cell r="R188">
            <v>579</v>
          </cell>
          <cell r="S188" t="str">
            <v>/QĐ-ĐHKT ngày 19/03/2020</v>
          </cell>
          <cell r="T188" t="str">
            <v>579/QĐ-ĐHKT ngày 19/03/2020</v>
          </cell>
        </row>
        <row r="189">
          <cell r="C189" t="str">
            <v>Phạm Đức Thịnh 16/09/1993</v>
          </cell>
          <cell r="D189" t="str">
            <v>Phạm Đức Thịnh</v>
          </cell>
          <cell r="E189" t="str">
            <v>16/09/1993</v>
          </cell>
          <cell r="F189" t="str">
            <v>Quản trị nguồn nhân lực của Công ty cổ phần bất động sản Hải Phát</v>
          </cell>
          <cell r="G189" t="str">
            <v>Kinh tế chính trị</v>
          </cell>
          <cell r="H189" t="str">
            <v>Quản lý kinh tế</v>
          </cell>
          <cell r="I189" t="str">
            <v>8340410</v>
          </cell>
          <cell r="J189" t="str">
            <v>QH-2018-E</v>
          </cell>
          <cell r="K189">
            <v>2</v>
          </cell>
          <cell r="L189" t="str">
            <v xml:space="preserve">Quản lý tài chính tại Công ty cổ phần nông dược Phương Nam </v>
          </cell>
          <cell r="M189">
            <v>0</v>
          </cell>
          <cell r="N189" t="str">
            <v>TS. Trần Quang Tuyến</v>
          </cell>
          <cell r="O189" t="str">
            <v>Khoa Quốc tế, ĐHQGHN</v>
          </cell>
          <cell r="P189">
            <v>0</v>
          </cell>
          <cell r="Q189" t="e">
            <v>#N/A</v>
          </cell>
          <cell r="R189">
            <v>580</v>
          </cell>
          <cell r="S189" t="str">
            <v>/QĐ-ĐHKT ngày 19/03/2020</v>
          </cell>
          <cell r="T189" t="str">
            <v>580/QĐ-ĐHKT ngày 19/03/2020</v>
          </cell>
        </row>
        <row r="190">
          <cell r="C190" t="str">
            <v>Lữ Văn Thụ 20/05/1986</v>
          </cell>
          <cell r="D190" t="str">
            <v>Lữ Văn Thụ</v>
          </cell>
          <cell r="E190" t="str">
            <v>20/05/1986</v>
          </cell>
          <cell r="F190" t="str">
            <v>Đặc điểm của văn hóa doanh nghiệp Nhật Bản tại Công ty PASONA</v>
          </cell>
          <cell r="G190" t="str">
            <v>Kinh tế chính trị</v>
          </cell>
          <cell r="H190" t="str">
            <v>Quản lý kinh tế</v>
          </cell>
          <cell r="I190" t="str">
            <v>8340410</v>
          </cell>
          <cell r="J190" t="str">
            <v>QH-2018-E</v>
          </cell>
          <cell r="K190">
            <v>2</v>
          </cell>
          <cell r="L190" t="str">
            <v>Quản lý tài chính tại Công ty cổ phần năng lượng Sông Hồng</v>
          </cell>
          <cell r="M190">
            <v>0</v>
          </cell>
          <cell r="N190" t="str">
            <v>TS. Trần Đức Vui</v>
          </cell>
          <cell r="O190" t="str">
            <v>Nguyên Cán bộ Trường ĐH Kinh tế, ĐHQGHN</v>
          </cell>
          <cell r="P190">
            <v>0</v>
          </cell>
          <cell r="Q190" t="e">
            <v>#N/A</v>
          </cell>
          <cell r="R190">
            <v>581</v>
          </cell>
          <cell r="S190" t="str">
            <v>/QĐ-ĐHKT ngày 19/03/2020</v>
          </cell>
          <cell r="T190" t="str">
            <v>581/QĐ-ĐHKT ngày 19/03/2020</v>
          </cell>
        </row>
        <row r="191">
          <cell r="C191" t="str">
            <v>Hoàng Thị Thương 23/09/1985</v>
          </cell>
          <cell r="D191" t="str">
            <v>Hoàng Thị Thương</v>
          </cell>
          <cell r="E191" t="str">
            <v>23/09/1985</v>
          </cell>
          <cell r="F191" t="str">
            <v>Đào tạo và phát triển nguồn nhân lực của Công ty TNHH Sebo Mec Việt Nam</v>
          </cell>
          <cell r="G191" t="str">
            <v>Kinh tế chính trị</v>
          </cell>
          <cell r="H191" t="str">
            <v>Quản lý kinh tế</v>
          </cell>
          <cell r="I191" t="str">
            <v>8340410</v>
          </cell>
          <cell r="J191" t="str">
            <v>QH-2018-E</v>
          </cell>
          <cell r="K191">
            <v>2</v>
          </cell>
          <cell r="L191" t="str">
            <v xml:space="preserve">Quản lý nhà nước về các khoản thu từ đất trên địa bàn tỉnh Vĩnh Phúc </v>
          </cell>
          <cell r="M191">
            <v>0</v>
          </cell>
          <cell r="N191" t="str">
            <v>TS. Tô Thế Nguyên</v>
          </cell>
          <cell r="O191" t="str">
            <v>Học viện nông nghiệp Việt Nam</v>
          </cell>
          <cell r="P191">
            <v>0</v>
          </cell>
          <cell r="Q191" t="e">
            <v>#N/A</v>
          </cell>
          <cell r="R191">
            <v>582</v>
          </cell>
          <cell r="S191" t="str">
            <v>/QĐ-ĐHKT ngày 19/03/2020</v>
          </cell>
          <cell r="T191" t="str">
            <v>582/QĐ-ĐHKT ngày 19/03/2020</v>
          </cell>
        </row>
        <row r="192">
          <cell r="C192" t="str">
            <v>Nguyễn Thị Thu Thủy 27/04/1977</v>
          </cell>
          <cell r="D192" t="str">
            <v>Nguyễn Thị Thu Thủy</v>
          </cell>
          <cell r="E192" t="str">
            <v>27/04/1977</v>
          </cell>
          <cell r="F192" t="str">
            <v>Tìm kiếm cơ hội cho các công ty tài chính trong thị trường tiêu dùng cá nhân</v>
          </cell>
          <cell r="G192" t="str">
            <v>Kinh tế chính trị</v>
          </cell>
          <cell r="H192" t="str">
            <v>Quản lý kinh tế</v>
          </cell>
          <cell r="I192" t="str">
            <v>8340410</v>
          </cell>
          <cell r="J192" t="str">
            <v>QH-2018-E</v>
          </cell>
          <cell r="K192">
            <v>2</v>
          </cell>
          <cell r="L192" t="str">
            <v>Quản lý tài chính tại Sở thông tin và truyền thông Hà Nội</v>
          </cell>
          <cell r="M192">
            <v>0</v>
          </cell>
          <cell r="N192" t="str">
            <v>TS. Nguyễn Thùy Anh</v>
          </cell>
          <cell r="O192" t="str">
            <v xml:space="preserve"> Trường ĐH Kinh tế, ĐHQG Hà Nội</v>
          </cell>
          <cell r="P192">
            <v>0</v>
          </cell>
          <cell r="Q192" t="e">
            <v>#N/A</v>
          </cell>
          <cell r="R192">
            <v>583</v>
          </cell>
          <cell r="S192" t="str">
            <v>/QĐ-ĐHKT ngày 19/03/2020</v>
          </cell>
          <cell r="T192" t="str">
            <v>583/QĐ-ĐHKT ngày 19/03/2020</v>
          </cell>
        </row>
        <row r="193">
          <cell r="C193" t="str">
            <v>Nguyễn Hữu Toàn 21/02/1979</v>
          </cell>
          <cell r="D193" t="str">
            <v>Nguyễn Hữu Toàn</v>
          </cell>
          <cell r="E193" t="str">
            <v>21/02/1979</v>
          </cell>
          <cell r="F193" t="str">
            <v>Hoàn thiện chiến lược kinh doanh của Báo Đầu tư</v>
          </cell>
          <cell r="G193" t="str">
            <v>Kinh tế chính trị</v>
          </cell>
          <cell r="H193" t="str">
            <v>Quản lý kinh tế</v>
          </cell>
          <cell r="I193" t="str">
            <v>8340410</v>
          </cell>
          <cell r="J193" t="str">
            <v>QH-2018-E</v>
          </cell>
          <cell r="K193">
            <v>2</v>
          </cell>
          <cell r="L193" t="str">
            <v>Quản lý làng nghề trên địa bàn huyện Quốc Oai, thành phố Hà Nội</v>
          </cell>
          <cell r="M193">
            <v>0</v>
          </cell>
          <cell r="N193" t="str">
            <v>PGS.TS Phạm Thị Hồng Điệp</v>
          </cell>
          <cell r="O193" t="str">
            <v xml:space="preserve"> Trường ĐH Kinh tế, ĐHQG Hà Nội</v>
          </cell>
          <cell r="P193">
            <v>0</v>
          </cell>
          <cell r="Q193" t="e">
            <v>#N/A</v>
          </cell>
          <cell r="R193">
            <v>584</v>
          </cell>
          <cell r="S193" t="str">
            <v>/QĐ-ĐHKT ngày 19/03/2020</v>
          </cell>
          <cell r="T193" t="str">
            <v>584/QĐ-ĐHKT ngày 19/03/2020</v>
          </cell>
        </row>
        <row r="194">
          <cell r="C194" t="str">
            <v>Nguyễn Thị Thuỳ Trang 07/12/1980</v>
          </cell>
          <cell r="D194" t="str">
            <v>Nguyễn Thị Thuỳ Trang</v>
          </cell>
          <cell r="E194" t="str">
            <v>07/12/1980</v>
          </cell>
          <cell r="F194" t="str">
            <v>Nâng cao hiệu quả kinh doanh nhập khẩu tại Công ty Cổ phần CASCADE Việt Nam</v>
          </cell>
          <cell r="G194" t="str">
            <v>Kinh tế chính trị</v>
          </cell>
          <cell r="H194" t="str">
            <v>Quản lý kinh tế</v>
          </cell>
          <cell r="I194" t="str">
            <v>8340410</v>
          </cell>
          <cell r="J194" t="str">
            <v>QH-2018-E</v>
          </cell>
          <cell r="K194">
            <v>2</v>
          </cell>
          <cell r="L194" t="str">
            <v>Quản lý nhân lực tại Trường THPT Phan Đình Phùng, thành phố Hà Nội</v>
          </cell>
          <cell r="M194">
            <v>0</v>
          </cell>
          <cell r="N194" t="str">
            <v>PGS.TS Lê Quốc Hội</v>
          </cell>
          <cell r="O194" t="str">
            <v xml:space="preserve">Trường Đại học Kinh tế Quốc dân </v>
          </cell>
          <cell r="P194">
            <v>0</v>
          </cell>
          <cell r="Q194" t="e">
            <v>#N/A</v>
          </cell>
          <cell r="R194">
            <v>585</v>
          </cell>
          <cell r="S194" t="str">
            <v>/QĐ-ĐHKT ngày 19/03/2020</v>
          </cell>
          <cell r="T194" t="str">
            <v>585/QĐ-ĐHKT ngày 19/03/2020</v>
          </cell>
        </row>
        <row r="195">
          <cell r="C195" t="str">
            <v>Nguyễn Hà Trung 12/12/1992</v>
          </cell>
          <cell r="D195" t="str">
            <v>Nguyễn Hà Trung</v>
          </cell>
          <cell r="E195" t="str">
            <v>12/12/1992</v>
          </cell>
          <cell r="F195" t="str">
            <v>Xây dựng và phát triển thương hiệu Vinamotor tại Tổng công ty công nghiệp Ô tô Việt Nam</v>
          </cell>
          <cell r="G195" t="str">
            <v>Kinh tế chính trị</v>
          </cell>
          <cell r="H195" t="str">
            <v>Quản lý kinh tế</v>
          </cell>
          <cell r="I195" t="str">
            <v>8340410</v>
          </cell>
          <cell r="J195" t="str">
            <v>QH-2018-E</v>
          </cell>
          <cell r="K195">
            <v>2</v>
          </cell>
          <cell r="L195" t="str">
            <v>Quản lý tài chính tại công ty cổ phần may Phương Đông</v>
          </cell>
          <cell r="M195">
            <v>0</v>
          </cell>
          <cell r="N195" t="str">
            <v>TS. Lê Thị Hồng Điệp</v>
          </cell>
          <cell r="O195" t="str">
            <v xml:space="preserve"> Trường ĐH Kinh tế, ĐHQG Hà Nội</v>
          </cell>
          <cell r="P195">
            <v>0</v>
          </cell>
          <cell r="Q195" t="e">
            <v>#N/A</v>
          </cell>
          <cell r="R195">
            <v>586</v>
          </cell>
          <cell r="S195" t="str">
            <v>/QĐ-ĐHKT ngày 19/03/2020</v>
          </cell>
          <cell r="T195" t="str">
            <v>586/QĐ-ĐHKT ngày 19/03/2020</v>
          </cell>
        </row>
        <row r="196">
          <cell r="C196" t="str">
            <v>Nguyễn Hữu Tuấn 01/09/1984</v>
          </cell>
          <cell r="D196" t="str">
            <v>Nguyễn Hữu Tuấn</v>
          </cell>
          <cell r="E196" t="str">
            <v>01/09/1984</v>
          </cell>
          <cell r="F196" t="str">
            <v>Nguồn nhân lực của BIDV Chi nhánh Đống Đa</v>
          </cell>
          <cell r="G196" t="str">
            <v>Kinh tế chính trị</v>
          </cell>
          <cell r="H196" t="str">
            <v>Quản lý kinh tế</v>
          </cell>
          <cell r="I196" t="str">
            <v>8340410</v>
          </cell>
          <cell r="J196" t="str">
            <v>QH-2018-E</v>
          </cell>
          <cell r="K196">
            <v>2</v>
          </cell>
          <cell r="L196" t="str">
            <v xml:space="preserve">Quản lý hoạt động kinh doanh của Công ty trách nhiệm hữu hạn một thành viên Yên Mỹ </v>
          </cell>
          <cell r="M196">
            <v>0</v>
          </cell>
          <cell r="N196" t="str">
            <v>PGS.TS Phạm Thị Hồng Điệp</v>
          </cell>
          <cell r="O196" t="str">
            <v xml:space="preserve"> Trường ĐH Kinh tế, ĐHQG Hà Nội</v>
          </cell>
          <cell r="P196">
            <v>0</v>
          </cell>
          <cell r="Q196" t="e">
            <v>#N/A</v>
          </cell>
          <cell r="R196">
            <v>587</v>
          </cell>
          <cell r="S196" t="str">
            <v>/QĐ-ĐHKT ngày 19/03/2020</v>
          </cell>
          <cell r="T196" t="str">
            <v>587/QĐ-ĐHKT ngày 19/03/2020</v>
          </cell>
        </row>
        <row r="197">
          <cell r="C197" t="str">
            <v>Nguyễn Trung Tuấn 20/12/1979</v>
          </cell>
          <cell r="D197" t="str">
            <v>Nguyễn Trung Tuấn</v>
          </cell>
          <cell r="E197" t="str">
            <v>20/12/1979</v>
          </cell>
          <cell r="F197" t="str">
            <v>Công tác quản trị bán hàng tại Công ty Cổ phần Đầu tư Kinh doanh Đại ốc và dịch vụ thương mại Du lịch Tân Hải</v>
          </cell>
          <cell r="G197" t="str">
            <v>Kinh tế chính trị</v>
          </cell>
          <cell r="H197" t="str">
            <v>Quản lý kinh tế</v>
          </cell>
          <cell r="I197" t="str">
            <v>8340410</v>
          </cell>
          <cell r="J197" t="str">
            <v>QH-2018-E</v>
          </cell>
          <cell r="K197">
            <v>2</v>
          </cell>
          <cell r="L197" t="str">
            <v>Quản lý tài chính tại Công ty Cổ phần Dịch vụ Kỹ thuật Điện lực Dầu khí Việt Nam</v>
          </cell>
          <cell r="M197">
            <v>0</v>
          </cell>
          <cell r="N197" t="str">
            <v>TS. Lưu Quốc Đạt</v>
          </cell>
          <cell r="O197" t="str">
            <v xml:space="preserve"> Trường ĐH Kinh tế, ĐHQG Hà Nội</v>
          </cell>
          <cell r="P197">
            <v>0</v>
          </cell>
          <cell r="Q197" t="e">
            <v>#N/A</v>
          </cell>
          <cell r="R197">
            <v>588</v>
          </cell>
          <cell r="S197" t="str">
            <v>/QĐ-ĐHKT ngày 19/03/2020</v>
          </cell>
          <cell r="T197" t="str">
            <v>588/QĐ-ĐHKT ngày 19/03/2020</v>
          </cell>
        </row>
        <row r="198">
          <cell r="C198" t="str">
            <v>Trần Vũ Tuyên 16/05/1968</v>
          </cell>
          <cell r="D198" t="str">
            <v>Trần Vũ Tuyên</v>
          </cell>
          <cell r="E198" t="str">
            <v>16/05/1968</v>
          </cell>
          <cell r="F198" t="str">
            <v>Hoàn thiện công tác đào tạo và phát triển nguồn nhân lực tại Công ty Cổ phần FECON</v>
          </cell>
          <cell r="G198" t="str">
            <v>Kinh tế chính trị</v>
          </cell>
          <cell r="H198" t="str">
            <v>Quản lý kinh tế</v>
          </cell>
          <cell r="I198" t="str">
            <v>8340410</v>
          </cell>
          <cell r="J198" t="str">
            <v>QH-2018-E</v>
          </cell>
          <cell r="K198">
            <v>2</v>
          </cell>
          <cell r="L198" t="str">
            <v>Phát triển dịch vụ giáo dục cho người dân nông thôn tỉnh Hòa Bình</v>
          </cell>
          <cell r="M198">
            <v>0</v>
          </cell>
          <cell r="N198" t="str">
            <v>PGS.TS Trần Đức Hiệp</v>
          </cell>
          <cell r="O198" t="str">
            <v xml:space="preserve"> Trường ĐH Kinh tế, ĐHQG Hà Nội</v>
          </cell>
          <cell r="P198">
            <v>0</v>
          </cell>
          <cell r="Q198" t="e">
            <v>#N/A</v>
          </cell>
          <cell r="R198">
            <v>589</v>
          </cell>
          <cell r="S198" t="str">
            <v>/QĐ-ĐHKT ngày 19/03/2020</v>
          </cell>
          <cell r="T198" t="str">
            <v>589/QĐ-ĐHKT ngày 19/03/2020</v>
          </cell>
        </row>
        <row r="199">
          <cell r="C199" t="str">
            <v>Ngô Minh Tuyên 06/04/1991</v>
          </cell>
          <cell r="D199" t="str">
            <v>Ngô Minh Tuyên</v>
          </cell>
          <cell r="E199" t="str">
            <v>06/04/1991</v>
          </cell>
          <cell r="F199" t="str">
            <v>Hoạt động quan hệ khách hàng doanh nghiệp có vốn đầu tư nước ngoài tại ngân hàng thương mại cổ phần công thương Việt Nam - Chi nhánh Sông Công</v>
          </cell>
          <cell r="G199" t="str">
            <v>Kinh tế chính trị</v>
          </cell>
          <cell r="H199" t="str">
            <v>Quản lý kinh tế</v>
          </cell>
          <cell r="I199" t="str">
            <v>8340410</v>
          </cell>
          <cell r="J199" t="str">
            <v>QH-2018-E</v>
          </cell>
          <cell r="K199">
            <v>2</v>
          </cell>
          <cell r="L199" t="str">
            <v>Quản lý tài chính tại Công ty cổ phần đầu tư phát triển công nghệ Thời Đại</v>
          </cell>
          <cell r="M199">
            <v>0</v>
          </cell>
          <cell r="N199" t="str">
            <v>TS. Nguyễn Thị Hương Lan</v>
          </cell>
          <cell r="O199" t="str">
            <v xml:space="preserve"> Trường ĐH Kinh tế, ĐHQG Hà Nội</v>
          </cell>
          <cell r="P199">
            <v>0</v>
          </cell>
          <cell r="Q199" t="e">
            <v>#N/A</v>
          </cell>
          <cell r="R199">
            <v>590</v>
          </cell>
          <cell r="S199" t="str">
            <v>/QĐ-ĐHKT ngày 19/03/2020</v>
          </cell>
          <cell r="T199" t="str">
            <v>590/QĐ-ĐHKT ngày 19/03/2020</v>
          </cell>
        </row>
        <row r="200">
          <cell r="C200" t="str">
            <v>Nghiêm Xuân Tuyến 29/11/1985</v>
          </cell>
          <cell r="D200" t="str">
            <v>Nghiêm Xuân Tuyến</v>
          </cell>
          <cell r="E200" t="str">
            <v>29/11/1985</v>
          </cell>
          <cell r="F200" t="str">
            <v>Quản trị nhân lực tại Công ty TNHH Thiết bị điện Phương Anh</v>
          </cell>
          <cell r="G200" t="str">
            <v>Kinh tế chính trị</v>
          </cell>
          <cell r="H200" t="str">
            <v>Quản lý kinh tế</v>
          </cell>
          <cell r="I200" t="str">
            <v>8340410</v>
          </cell>
          <cell r="J200" t="str">
            <v>QH-2018-E</v>
          </cell>
          <cell r="K200">
            <v>2</v>
          </cell>
          <cell r="L200" t="str">
            <v xml:space="preserve">Quản lý dịch vụ bưu chính chuyển phát tại Bưu điện tỉnh Vĩnh Phúc </v>
          </cell>
          <cell r="M200">
            <v>0</v>
          </cell>
          <cell r="N200" t="str">
            <v>TS. Nguyễn Cẩm Nhung</v>
          </cell>
          <cell r="O200" t="str">
            <v xml:space="preserve"> Trường ĐH Kinh tế, ĐHQG Hà Nội</v>
          </cell>
          <cell r="P200">
            <v>0</v>
          </cell>
          <cell r="Q200" t="e">
            <v>#N/A</v>
          </cell>
          <cell r="R200">
            <v>591</v>
          </cell>
          <cell r="S200" t="str">
            <v>/QĐ-ĐHKT ngày 19/03/2020</v>
          </cell>
          <cell r="T200" t="str">
            <v>591/QĐ-ĐHKT ngày 19/03/2020</v>
          </cell>
        </row>
        <row r="201">
          <cell r="C201" t="str">
            <v>Vi Anh Tùng 18/07/1982</v>
          </cell>
          <cell r="D201" t="str">
            <v>Vi Anh Tùng</v>
          </cell>
          <cell r="E201" t="str">
            <v>18/07/1982</v>
          </cell>
          <cell r="F201" t="str">
            <v>Hoàn thiện công tác tạo động lực làm việc cho nhân viên tại Công ty TNHH phát triển công nghệ CFTD</v>
          </cell>
          <cell r="G201" t="str">
            <v>Kinh tế chính trị</v>
          </cell>
          <cell r="H201" t="str">
            <v>Quản lý kinh tế</v>
          </cell>
          <cell r="I201" t="str">
            <v>8340410</v>
          </cell>
          <cell r="J201" t="str">
            <v>QH-2018-E</v>
          </cell>
          <cell r="K201">
            <v>2</v>
          </cell>
          <cell r="L201" t="str">
            <v>Phát triển khu kinh tế cửa khẩu trên địa bàn tỉnh Cao Bằng</v>
          </cell>
          <cell r="M201">
            <v>0</v>
          </cell>
          <cell r="N201" t="str">
            <v>PGS.TS Hà Văn Hội</v>
          </cell>
          <cell r="O201" t="str">
            <v xml:space="preserve"> Trường ĐH Kinh tế, ĐHQG Hà Nội</v>
          </cell>
          <cell r="P201">
            <v>0</v>
          </cell>
          <cell r="Q201" t="str">
            <v>1755/QĐ-ĐHKT ngày 2/7/2018</v>
          </cell>
          <cell r="R201">
            <v>592</v>
          </cell>
          <cell r="S201" t="str">
            <v>/QĐ-ĐHKT ngày 19/03/2020</v>
          </cell>
          <cell r="T201" t="str">
            <v>592/QĐ-ĐHKT ngày 19/03/2020</v>
          </cell>
        </row>
        <row r="202">
          <cell r="C202" t="str">
            <v>Vũ Thị Thanh Xuân 20/12/1990</v>
          </cell>
          <cell r="D202" t="str">
            <v>Vũ Thị Thanh Xuân</v>
          </cell>
          <cell r="E202" t="str">
            <v>20/12/1990</v>
          </cell>
          <cell r="F202" t="str">
            <v>Hoàn thiện công tác quản trị Marketing tại Công ty Cổ phần Ô tô Tải hạng nặng Việt Nam</v>
          </cell>
          <cell r="G202" t="str">
            <v>Kinh tế chính trị</v>
          </cell>
          <cell r="H202" t="str">
            <v>Quản lý kinh tế</v>
          </cell>
          <cell r="I202" t="str">
            <v>8340410</v>
          </cell>
          <cell r="J202" t="str">
            <v>QH-2018-E</v>
          </cell>
          <cell r="K202">
            <v>2</v>
          </cell>
          <cell r="L202" t="str">
            <v>Quản lý nhà nước đối với hợp tác xã trên địa bàn quận Nam Từ Liêm, Thành phố Hà Nội</v>
          </cell>
          <cell r="M202">
            <v>0</v>
          </cell>
          <cell r="N202" t="str">
            <v>PGS.TS. Lê Danh Tốn</v>
          </cell>
          <cell r="O202" t="str">
            <v xml:space="preserve"> Trường ĐH Kinh tế, ĐHQG Hà Nội</v>
          </cell>
          <cell r="P202">
            <v>0</v>
          </cell>
          <cell r="Q202" t="e">
            <v>#N/A</v>
          </cell>
          <cell r="R202">
            <v>593</v>
          </cell>
          <cell r="S202" t="str">
            <v>/QĐ-ĐHKT ngày 19/03/2020</v>
          </cell>
          <cell r="T202" t="str">
            <v>593/QĐ-ĐHKT ngày 19/03/2020</v>
          </cell>
        </row>
        <row r="203">
          <cell r="C203" t="str">
            <v>Đặng Hoàng Yến 20/09/1991</v>
          </cell>
          <cell r="D203" t="str">
            <v>Đặng Hoàng Yến</v>
          </cell>
          <cell r="E203" t="str">
            <v>20/09/1991</v>
          </cell>
          <cell r="F203" t="str">
            <v>Hoạt động Marketing trong phát triển dịch vụ ngân hàng điện tử Vietinbank Ipay</v>
          </cell>
          <cell r="G203" t="str">
            <v>Kinh tế chính trị</v>
          </cell>
          <cell r="H203" t="str">
            <v>Quản lý kinh tế</v>
          </cell>
          <cell r="I203" t="str">
            <v>8340410</v>
          </cell>
          <cell r="J203" t="str">
            <v>QH-2018-E</v>
          </cell>
          <cell r="K203">
            <v>2</v>
          </cell>
          <cell r="L203" t="str">
            <v xml:space="preserve">Quản lý tài chính tại Trường Đại học Y Hà Nội </v>
          </cell>
          <cell r="M203">
            <v>0</v>
          </cell>
          <cell r="N203" t="str">
            <v>PGS.TS. Lê Trung Thành</v>
          </cell>
          <cell r="O203" t="str">
            <v xml:space="preserve"> Trường ĐH Kinh tế, ĐHQG Hà Nội</v>
          </cell>
          <cell r="P203">
            <v>0</v>
          </cell>
          <cell r="Q203" t="e">
            <v>#N/A</v>
          </cell>
          <cell r="R203">
            <v>594</v>
          </cell>
          <cell r="S203" t="str">
            <v>/QĐ-ĐHKT ngày 19/03/2020</v>
          </cell>
          <cell r="T203" t="str">
            <v>594/QĐ-ĐHKT ngày 19/03/2020</v>
          </cell>
        </row>
        <row r="204">
          <cell r="C204" t="str">
            <v>Nguyễn Trọng Tuấn Anh 20/12/1992</v>
          </cell>
          <cell r="D204" t="str">
            <v>Nguyễn Trọng Tuấn Anh</v>
          </cell>
          <cell r="E204" t="str">
            <v>20/12/1992</v>
          </cell>
          <cell r="F204" t="str">
            <v>Mối quan hệ giữa chất lượng dịch vụ và sự hài lòng của khách hàng khi sử dụng dịch vụ tại khách sạn Âu Việt</v>
          </cell>
          <cell r="G204" t="str">
            <v>Quản trị kinh doanh</v>
          </cell>
          <cell r="H204" t="str">
            <v>Quản trị Kinh doanh</v>
          </cell>
          <cell r="I204" t="str">
            <v>8340101</v>
          </cell>
          <cell r="J204" t="str">
            <v>QH-2018-E</v>
          </cell>
          <cell r="K204">
            <v>2</v>
          </cell>
          <cell r="L204" t="str">
            <v>Chiến lược cạnh tranh của Công ty Trách nhiệm hữu hạn KEVA</v>
          </cell>
          <cell r="M204">
            <v>0</v>
          </cell>
          <cell r="N204" t="str">
            <v>PGS.TS. Trần Anh Tài</v>
          </cell>
          <cell r="O204" t="str">
            <v xml:space="preserve"> Trường ĐH Kinh tế, ĐHQG Hà Nội</v>
          </cell>
          <cell r="P204">
            <v>0</v>
          </cell>
          <cell r="Q204" t="e">
            <v>#N/A</v>
          </cell>
          <cell r="R204">
            <v>595</v>
          </cell>
          <cell r="S204" t="str">
            <v>/QĐ-ĐHKT ngày 19/03/2020</v>
          </cell>
          <cell r="T204" t="str">
            <v>595/QĐ-ĐHKT ngày 19/03/2020</v>
          </cell>
        </row>
        <row r="205">
          <cell r="C205" t="str">
            <v>Lê Đức Cường 28/06/1982</v>
          </cell>
          <cell r="D205" t="str">
            <v>Lê Đức Cường</v>
          </cell>
          <cell r="E205" t="str">
            <v>28/06/1982</v>
          </cell>
          <cell r="F205" t="str">
            <v>Nghiên cứu các nhân tố ảnh hưởng đến quyết định mua máy tính laptop của sinh viên, nghiên cứu điển hình tại Hà Nội</v>
          </cell>
          <cell r="G205" t="str">
            <v>Quản trị kinh doanh</v>
          </cell>
          <cell r="H205" t="str">
            <v>Quản trị Kinh doanh</v>
          </cell>
          <cell r="I205" t="str">
            <v>8340101</v>
          </cell>
          <cell r="J205" t="str">
            <v>QH-2018-E</v>
          </cell>
          <cell r="K205">
            <v>2</v>
          </cell>
          <cell r="L205" t="str">
            <v>Năng lực cạnh tranh của Tổng công ty Viễn thông Mobifone trong kinh doanh dịch vụ viễn thông quốc tế</v>
          </cell>
          <cell r="M205">
            <v>0</v>
          </cell>
          <cell r="N205" t="str">
            <v>PGS.TS. Nhâm Phong Tuân</v>
          </cell>
          <cell r="O205" t="str">
            <v xml:space="preserve"> Trường ĐH Kinh tế, ĐHQG Hà Nội</v>
          </cell>
          <cell r="P205">
            <v>0</v>
          </cell>
          <cell r="Q205" t="e">
            <v>#N/A</v>
          </cell>
          <cell r="R205">
            <v>596</v>
          </cell>
          <cell r="S205" t="str">
            <v>/QĐ-ĐHKT ngày 19/03/2020</v>
          </cell>
          <cell r="T205" t="str">
            <v>596/QĐ-ĐHKT ngày 19/03/2020</v>
          </cell>
        </row>
        <row r="206">
          <cell r="C206" t="str">
            <v>Nguyễn Kiên Cường 18/09/1982</v>
          </cell>
          <cell r="D206" t="str">
            <v>Nguyễn Kiên Cường</v>
          </cell>
          <cell r="E206" t="str">
            <v>18/09/1982</v>
          </cell>
          <cell r="F206" t="str">
            <v>Hoàn thiện năng lực cạnh tranh của Công ty Cổ phần VIWASEEN 3</v>
          </cell>
          <cell r="G206" t="str">
            <v>Quản trị kinh doanh</v>
          </cell>
          <cell r="H206" t="str">
            <v>Quản trị Kinh doanh</v>
          </cell>
          <cell r="I206" t="str">
            <v>8340101</v>
          </cell>
          <cell r="J206" t="str">
            <v>QH-2018-E</v>
          </cell>
          <cell r="K206">
            <v>2</v>
          </cell>
          <cell r="L206" t="str">
            <v>Đánh giá thực hiện công việc tại Tổng công ty Phát điện 1</v>
          </cell>
          <cell r="M206">
            <v>0</v>
          </cell>
          <cell r="N206" t="str">
            <v>PGS.TS. Nhâm Phong Tuân</v>
          </cell>
          <cell r="O206" t="str">
            <v xml:space="preserve"> Trường ĐH Kinh tế, ĐHQG Hà Nội</v>
          </cell>
          <cell r="P206">
            <v>0</v>
          </cell>
          <cell r="Q206" t="e">
            <v>#N/A</v>
          </cell>
          <cell r="R206">
            <v>597</v>
          </cell>
          <cell r="S206" t="str">
            <v>/QĐ-ĐHKT ngày 19/03/2020</v>
          </cell>
          <cell r="T206" t="str">
            <v>597/QĐ-ĐHKT ngày 19/03/2020</v>
          </cell>
        </row>
        <row r="207">
          <cell r="C207" t="str">
            <v>Nguyễn Thị Hạnh Dơn 01/10/1991</v>
          </cell>
          <cell r="D207" t="str">
            <v>Nguyễn Thị Hạnh Dơn</v>
          </cell>
          <cell r="E207" t="str">
            <v>01/10/1991</v>
          </cell>
          <cell r="F207" t="str">
            <v>Quản trị hoạt động kinh doanh tại Cửa hàng thời trang 81 Boutique</v>
          </cell>
          <cell r="G207" t="str">
            <v>Quản trị kinh doanh</v>
          </cell>
          <cell r="H207" t="str">
            <v>Quản trị Kinh doanh</v>
          </cell>
          <cell r="I207" t="str">
            <v>8340101</v>
          </cell>
          <cell r="J207" t="str">
            <v>QH-2018-E</v>
          </cell>
          <cell r="K207">
            <v>2</v>
          </cell>
          <cell r="L207" t="str">
            <v>Phát triển nguồn nhân lực tại Bảo hiểm xã hội tỉnh Hà Giang</v>
          </cell>
          <cell r="M207">
            <v>0</v>
          </cell>
          <cell r="N207" t="str">
            <v>PGS.TS. Nguyễn Đăng Minh</v>
          </cell>
          <cell r="O207" t="str">
            <v xml:space="preserve"> Trường ĐH Kinh tế, ĐHQG Hà Nội</v>
          </cell>
          <cell r="P207">
            <v>0</v>
          </cell>
          <cell r="Q207" t="e">
            <v>#N/A</v>
          </cell>
          <cell r="R207">
            <v>598</v>
          </cell>
          <cell r="S207" t="str">
            <v>/QĐ-ĐHKT ngày 19/03/2020</v>
          </cell>
          <cell r="T207" t="str">
            <v>598/QĐ-ĐHKT ngày 19/03/2020</v>
          </cell>
        </row>
        <row r="208">
          <cell r="C208" t="str">
            <v>Nguyễn Thị Bích Hạnh 27/08/1994</v>
          </cell>
          <cell r="D208" t="str">
            <v>Nguyễn Thị Bích Hạnh</v>
          </cell>
          <cell r="E208" t="str">
            <v>27/08/1994</v>
          </cell>
          <cell r="F208" t="str">
            <v>Áp dụng quản trị tinh gọn vào hoạt động sản xuất kinh doanh tại Công ty lưới điện cao thế Miền Bắc</v>
          </cell>
          <cell r="G208" t="str">
            <v>Quản trị kinh doanh</v>
          </cell>
          <cell r="H208" t="str">
            <v>Quản trị Kinh doanh</v>
          </cell>
          <cell r="I208" t="str">
            <v>8340101</v>
          </cell>
          <cell r="J208" t="str">
            <v>QH-2018-E</v>
          </cell>
          <cell r="K208">
            <v>2</v>
          </cell>
          <cell r="L208" t="str">
            <v>Tác động của marketing nội bộ đến sự hài lòng của nhân viên tại Ngân hàng TMCP Công thương Việt Nam - Chi nhánh Đô Thành</v>
          </cell>
          <cell r="M208">
            <v>0</v>
          </cell>
          <cell r="N208" t="str">
            <v>TS. Nguyễn Thu Hà</v>
          </cell>
          <cell r="O208" t="str">
            <v xml:space="preserve"> Trường ĐH Kinh tế, ĐHQG Hà Nội</v>
          </cell>
          <cell r="P208">
            <v>0</v>
          </cell>
          <cell r="Q208" t="e">
            <v>#N/A</v>
          </cell>
          <cell r="R208">
            <v>599</v>
          </cell>
          <cell r="S208" t="str">
            <v>/QĐ-ĐHKT ngày 19/03/2020</v>
          </cell>
          <cell r="T208" t="str">
            <v>599/QĐ-ĐHKT ngày 19/03/2020</v>
          </cell>
        </row>
        <row r="209">
          <cell r="C209" t="str">
            <v>Bùi Trần Hoàn 28/08/1991</v>
          </cell>
          <cell r="D209" t="str">
            <v>Bùi Trần Hoàn</v>
          </cell>
          <cell r="E209" t="str">
            <v>28/08/1991</v>
          </cell>
          <cell r="F209" t="str">
            <v>Trách nhiệm xã hội của các đơn vị cung cấp dịch vụ lưu trú trên địa bàn tỉnh Thanh Hóa</v>
          </cell>
          <cell r="G209" t="str">
            <v>Quản trị kinh doanh</v>
          </cell>
          <cell r="H209" t="str">
            <v>Quản trị Kinh doanh</v>
          </cell>
          <cell r="I209" t="str">
            <v>8340101</v>
          </cell>
          <cell r="J209" t="str">
            <v>QH-2018-E</v>
          </cell>
          <cell r="K209">
            <v>2</v>
          </cell>
          <cell r="L209" t="str">
            <v>Văn hóa doanh nghiệp Công ty TNHH Daiwa house Việt Nam</v>
          </cell>
          <cell r="M209">
            <v>0</v>
          </cell>
          <cell r="N209" t="str">
            <v>TS. Nguyễn Hồng Chỉnh</v>
          </cell>
          <cell r="O209" t="str">
            <v>Học viện Tài chính</v>
          </cell>
          <cell r="P209">
            <v>0</v>
          </cell>
          <cell r="Q209" t="e">
            <v>#N/A</v>
          </cell>
          <cell r="R209">
            <v>600</v>
          </cell>
          <cell r="S209" t="str">
            <v>/QĐ-ĐHKT ngày 19/03/2020</v>
          </cell>
          <cell r="T209" t="str">
            <v>600/QĐ-ĐHKT ngày 19/03/2020</v>
          </cell>
        </row>
        <row r="210">
          <cell r="C210" t="str">
            <v>Vũ Quang Huy 02/09/1994</v>
          </cell>
          <cell r="D210" t="str">
            <v>Vũ Quang Huy</v>
          </cell>
          <cell r="E210" t="str">
            <v>02/09/1994</v>
          </cell>
          <cell r="F210" t="str">
            <v>Giải pháp hoàn thiện kênh phân phối tại Công ty TNHH ĐT&amp;PT Công nghệ An Thiên</v>
          </cell>
          <cell r="G210" t="str">
            <v>Quản trị kinh doanh</v>
          </cell>
          <cell r="H210" t="str">
            <v>Quản trị Kinh doanh</v>
          </cell>
          <cell r="I210" t="str">
            <v>8340101</v>
          </cell>
          <cell r="J210" t="str">
            <v>QH-2018-E</v>
          </cell>
          <cell r="K210">
            <v>2</v>
          </cell>
          <cell r="L210" t="str">
            <v>Vấn đề stress trong công việc của người lao động theo cách tiếp cận văn hóa doanh nghiệp, nghiên cứu trường hợp điển hình tại Ngân hàng TMCP Công thương Việt Nam - Chi nhánh Tây Hà Nội</v>
          </cell>
          <cell r="M210">
            <v>0</v>
          </cell>
          <cell r="N210" t="str">
            <v>TS. Nguyễn Thùy Dung</v>
          </cell>
          <cell r="O210" t="str">
            <v xml:space="preserve"> Trường ĐH Kinh tế, ĐHQG Hà Nội</v>
          </cell>
          <cell r="P210">
            <v>0</v>
          </cell>
          <cell r="Q210" t="e">
            <v>#N/A</v>
          </cell>
          <cell r="R210">
            <v>601</v>
          </cell>
          <cell r="S210" t="str">
            <v>/QĐ-ĐHKT ngày 19/03/2020</v>
          </cell>
          <cell r="T210" t="str">
            <v>601/QĐ-ĐHKT ngày 19/03/2020</v>
          </cell>
        </row>
        <row r="211">
          <cell r="C211" t="str">
            <v>Phan Minh Ngọc 23/12/1994</v>
          </cell>
          <cell r="D211" t="str">
            <v>Phan Minh Ngọc</v>
          </cell>
          <cell r="E211" t="str">
            <v>23/12/1994</v>
          </cell>
          <cell r="F211" t="str">
            <v>Hoàn thiện hoạt động Marketing tại Công ty Cổ phần Cơ khí xuất nhập khẩu Việt - Nhật</v>
          </cell>
          <cell r="G211" t="str">
            <v>Quản trị kinh doanh</v>
          </cell>
          <cell r="H211" t="str">
            <v>Quản trị Kinh doanh</v>
          </cell>
          <cell r="I211" t="str">
            <v>8340101</v>
          </cell>
          <cell r="J211" t="str">
            <v>QH-2018-E</v>
          </cell>
          <cell r="K211">
            <v>2</v>
          </cell>
          <cell r="L211" t="str">
            <v>Chiến lược cạnh tranh của Công ty cổ phần Hàng không Vietjet trong bối cảnh hội nhập quốc tế</v>
          </cell>
          <cell r="M211">
            <v>0</v>
          </cell>
          <cell r="N211" t="str">
            <v>TS. Nguyễn Khương</v>
          </cell>
          <cell r="O211" t="str">
            <v>Ngân hàng Nhà nước Việt Nam</v>
          </cell>
          <cell r="P211">
            <v>0</v>
          </cell>
          <cell r="Q211" t="e">
            <v>#N/A</v>
          </cell>
          <cell r="R211">
            <v>602</v>
          </cell>
          <cell r="S211" t="str">
            <v>/QĐ-ĐHKT ngày 19/03/2020</v>
          </cell>
          <cell r="T211" t="str">
            <v>602/QĐ-ĐHKT ngày 19/03/2020</v>
          </cell>
        </row>
        <row r="212">
          <cell r="C212" t="str">
            <v>Hồ Thị Nguyệt 01/11/1986</v>
          </cell>
          <cell r="D212" t="str">
            <v>Hồ Thị Nguyệt</v>
          </cell>
          <cell r="E212" t="str">
            <v>01/11/1986</v>
          </cell>
          <cell r="F212" t="str">
            <v>Sự hài lòng của nhân viên tại cơ quan Kiểm toán nhà nước</v>
          </cell>
          <cell r="G212" t="str">
            <v>Quản trị kinh doanh</v>
          </cell>
          <cell r="H212" t="str">
            <v>Quản trị Kinh doanh</v>
          </cell>
          <cell r="I212" t="str">
            <v>8340101</v>
          </cell>
          <cell r="J212" t="str">
            <v>QH-2018-E</v>
          </cell>
          <cell r="K212">
            <v>2</v>
          </cell>
          <cell r="L212" t="str">
            <v>Năng lực cạnh tranh trong lĩnh vực tráng phủ kim loại tại Công ty cổ phần phát triển đầu tư Hoàng Hà</v>
          </cell>
          <cell r="M212">
            <v>0</v>
          </cell>
          <cell r="N212" t="str">
            <v>TS. Đỗ Vũ Phương Anh</v>
          </cell>
          <cell r="O212" t="str">
            <v>Tập đoàn Vàng bạc Đá quý DOJI</v>
          </cell>
          <cell r="P212">
            <v>0</v>
          </cell>
          <cell r="Q212" t="e">
            <v>#N/A</v>
          </cell>
          <cell r="R212">
            <v>603</v>
          </cell>
          <cell r="S212" t="str">
            <v>/QĐ-ĐHKT ngày 19/03/2020</v>
          </cell>
          <cell r="T212" t="str">
            <v>603/QĐ-ĐHKT ngày 19/03/2020</v>
          </cell>
        </row>
        <row r="213">
          <cell r="C213" t="str">
            <v>Nguyễn Đức Sơn 02/05/1982</v>
          </cell>
          <cell r="D213" t="str">
            <v>Nguyễn Đức Sơn</v>
          </cell>
          <cell r="E213" t="str">
            <v>02/05/1982</v>
          </cell>
          <cell r="F213" t="str">
            <v>Hoàn thiện công tác thực hiện chiến lược phát triển thương hiệu của Tổng công ty Hàng Không Việt Nam</v>
          </cell>
          <cell r="G213" t="str">
            <v>Quản trị kinh doanh</v>
          </cell>
          <cell r="H213" t="str">
            <v>Quản trị Kinh doanh</v>
          </cell>
          <cell r="I213" t="str">
            <v>8340101</v>
          </cell>
          <cell r="J213" t="str">
            <v>QH-2018-E</v>
          </cell>
          <cell r="K213">
            <v>2</v>
          </cell>
          <cell r="L213" t="str">
            <v>Chất lượng tín dụng tại Ngân hàng Nông Nghiệp Và Phát Triển Nông Thôn Việt Nam - Chi nhánh Mỹ Đình</v>
          </cell>
          <cell r="M213">
            <v>0</v>
          </cell>
          <cell r="N213" t="str">
            <v>TS. Lưu Hữu Văn</v>
          </cell>
          <cell r="O213" t="str">
            <v xml:space="preserve"> Trường ĐH Kinh tế, ĐHQG Hà Nội</v>
          </cell>
          <cell r="P213">
            <v>0</v>
          </cell>
          <cell r="Q213" t="e">
            <v>#N/A</v>
          </cell>
          <cell r="R213">
            <v>604</v>
          </cell>
          <cell r="S213" t="str">
            <v>/QĐ-ĐHKT ngày 19/03/2020</v>
          </cell>
          <cell r="T213" t="str">
            <v>604/QĐ-ĐHKT ngày 19/03/2020</v>
          </cell>
        </row>
        <row r="214">
          <cell r="C214" t="str">
            <v>Lê Thị Tầm 08/10/1995</v>
          </cell>
          <cell r="D214" t="str">
            <v>Lê Thị Tầm</v>
          </cell>
          <cell r="E214" t="str">
            <v>08/10/1995</v>
          </cell>
          <cell r="F214" t="str">
            <v>Công tác quản lý thuế giá trị gia tăng đối với các doanh nghiệp ngoài quốc doanh tại Chi cục thuế Huyện Đông Anh - Hà Nội</v>
          </cell>
          <cell r="G214" t="str">
            <v>Quản trị kinh doanh</v>
          </cell>
          <cell r="H214" t="str">
            <v>Quản trị Kinh doanh</v>
          </cell>
          <cell r="I214" t="str">
            <v>8340101</v>
          </cell>
          <cell r="J214" t="str">
            <v>QH-2018-E</v>
          </cell>
          <cell r="K214">
            <v>2</v>
          </cell>
          <cell r="L214" t="str">
            <v>Chiến lược cạnh tranh trong công tác tuyển sinh hệ Đại học chính quy tại Trường Đại học Công nghệ Đông Á</v>
          </cell>
          <cell r="M214">
            <v>0</v>
          </cell>
          <cell r="N214" t="str">
            <v>PGS.TS. Trần Anh Tài</v>
          </cell>
          <cell r="O214" t="str">
            <v xml:space="preserve"> Trường ĐH Kinh tế, ĐHQG Hà Nội</v>
          </cell>
          <cell r="P214">
            <v>0</v>
          </cell>
          <cell r="Q214" t="e">
            <v>#N/A</v>
          </cell>
          <cell r="R214">
            <v>605</v>
          </cell>
          <cell r="S214" t="str">
            <v>/QĐ-ĐHKT ngày 19/03/2020</v>
          </cell>
          <cell r="T214" t="str">
            <v>605/QĐ-ĐHKT ngày 19/03/2020</v>
          </cell>
        </row>
        <row r="215">
          <cell r="C215" t="str">
            <v>Nguyễn Tiến Thành 06/11/1971</v>
          </cell>
          <cell r="D215" t="str">
            <v>Nguyễn Tiến Thành</v>
          </cell>
          <cell r="E215" t="str">
            <v>06/11/1971</v>
          </cell>
          <cell r="F215" t="str">
            <v>Nghiên cứu động lực của người lao động tại Công ty Cổ phần Xây dựng và Lắp máy Việt Nam</v>
          </cell>
          <cell r="G215" t="str">
            <v>Quản trị kinh doanh</v>
          </cell>
          <cell r="H215" t="str">
            <v>Quản trị Kinh doanh</v>
          </cell>
          <cell r="I215" t="str">
            <v>8340101</v>
          </cell>
          <cell r="J215" t="str">
            <v>QH-2018-E</v>
          </cell>
          <cell r="K215">
            <v>2</v>
          </cell>
          <cell r="L215" t="str">
            <v>Ảnh hưởng của công nghệ đến kết quả hoạt động ngân hàng, nghiên cứu điển hình tại Ngân hàng Thương mại cổ phần Công thương Việt Nam</v>
          </cell>
          <cell r="M215">
            <v>0</v>
          </cell>
          <cell r="N215" t="str">
            <v>TS. Lưu Thị Minh Ngọc</v>
          </cell>
          <cell r="O215" t="str">
            <v xml:space="preserve"> Trường ĐH Kinh tế, ĐHQG Hà Nội</v>
          </cell>
          <cell r="P215">
            <v>0</v>
          </cell>
          <cell r="Q215" t="e">
            <v>#N/A</v>
          </cell>
          <cell r="R215">
            <v>606</v>
          </cell>
          <cell r="S215" t="str">
            <v>/QĐ-ĐHKT ngày 19/03/2020</v>
          </cell>
          <cell r="T215" t="str">
            <v>606/QĐ-ĐHKT ngày 19/03/2020</v>
          </cell>
        </row>
        <row r="216">
          <cell r="C216" t="str">
            <v>Nguyễn Đức Tùng 13/08/1990</v>
          </cell>
          <cell r="D216" t="str">
            <v>Nguyễn Đức Tùng</v>
          </cell>
          <cell r="E216" t="str">
            <v>13/08/1990</v>
          </cell>
          <cell r="F216" t="str">
            <v>Nâng cao chất lượng dịch vụ tại Tổng công ty Bảo Việt Nhân Thọ</v>
          </cell>
          <cell r="G216" t="str">
            <v>Quản trị kinh doanh</v>
          </cell>
          <cell r="H216" t="str">
            <v>Quản trị Kinh doanh</v>
          </cell>
          <cell r="I216" t="str">
            <v>8340101</v>
          </cell>
          <cell r="J216" t="str">
            <v>QH-2018-E</v>
          </cell>
          <cell r="K216">
            <v>2</v>
          </cell>
          <cell r="L216" t="str">
            <v>Sự hài lòng của khách hàng đối với dịch vụ đào tạo của công ty đào tạo và phát triển Tùng Ngọc Ước (TNU)</v>
          </cell>
          <cell r="M216">
            <v>0</v>
          </cell>
          <cell r="N216" t="str">
            <v>TS. Trương Minh Đức</v>
          </cell>
          <cell r="O216" t="str">
            <v xml:space="preserve"> Trường ĐH Kinh tế, ĐHQG Hà Nội</v>
          </cell>
          <cell r="P216">
            <v>0</v>
          </cell>
          <cell r="Q216" t="e">
            <v>#N/A</v>
          </cell>
          <cell r="R216">
            <v>607</v>
          </cell>
          <cell r="S216" t="str">
            <v>/QĐ-ĐHKT ngày 19/03/2020</v>
          </cell>
          <cell r="T216" t="str">
            <v>607/QĐ-ĐHKT ngày 19/03/2020</v>
          </cell>
        </row>
        <row r="217">
          <cell r="C217" t="str">
            <v>Phạm Thanh Tùng 06/11/1995</v>
          </cell>
          <cell r="D217" t="str">
            <v>Phạm Thanh Tùng</v>
          </cell>
          <cell r="E217" t="str">
            <v>06/11/1995</v>
          </cell>
          <cell r="F217" t="str">
            <v>Quản trị chất lượng dịch vụ Sao biển Sầm Sơn Thanh Hóa</v>
          </cell>
          <cell r="G217" t="str">
            <v>Quản trị kinh doanh</v>
          </cell>
          <cell r="H217" t="str">
            <v>Quản trị Kinh doanh</v>
          </cell>
          <cell r="I217" t="str">
            <v>8340101</v>
          </cell>
          <cell r="J217" t="str">
            <v>QH-2018-E</v>
          </cell>
          <cell r="K217">
            <v>2</v>
          </cell>
          <cell r="L217" t="str">
            <v>Chiến lược sản phẩm du lịch lữ hành của Công ty Cổ phần Đầu tư và Du lịch Đất Việt Xanh tại tỉnh Phú Thọ</v>
          </cell>
          <cell r="M217">
            <v>0</v>
          </cell>
          <cell r="N217" t="str">
            <v>TS. Hồ Chí Dũng</v>
          </cell>
          <cell r="O217" t="str">
            <v>Công ty Cổ phần People One</v>
          </cell>
          <cell r="P217">
            <v>0</v>
          </cell>
          <cell r="Q217" t="e">
            <v>#N/A</v>
          </cell>
          <cell r="R217">
            <v>608</v>
          </cell>
          <cell r="S217" t="str">
            <v>/QĐ-ĐHKT ngày 19/03/2020</v>
          </cell>
          <cell r="T217" t="str">
            <v>608/QĐ-ĐHKT ngày 19/03/2020</v>
          </cell>
        </row>
        <row r="218">
          <cell r="C218" t="str">
            <v>Lê Duy Trung 29/12/1976</v>
          </cell>
          <cell r="D218" t="str">
            <v>Lê Duy Trung</v>
          </cell>
          <cell r="E218" t="str">
            <v>29/12/1976</v>
          </cell>
          <cell r="F218" t="str">
            <v>Đào tạo nguồn nhân lực cho đội ngũ cán bộ, nhân viênt ại Ngân hàng nông nghiệp và phát triển nông thôn Việt Nam - Chi nhánh Hà Tây</v>
          </cell>
          <cell r="G218" t="str">
            <v>Quản trị kinh doanh</v>
          </cell>
          <cell r="H218" t="str">
            <v>Quản trị Kinh doanh</v>
          </cell>
          <cell r="I218" t="str">
            <v>8340101</v>
          </cell>
          <cell r="J218" t="str">
            <v>QH-2018-E</v>
          </cell>
          <cell r="K218">
            <v>1</v>
          </cell>
          <cell r="L218" t="str">
            <v>Xây dựng văn hóa doanh nghiệp tại Công ty TNHH Kiểm toán và Tư vấn RSM Hà Nội</v>
          </cell>
          <cell r="M218">
            <v>0</v>
          </cell>
          <cell r="N218" t="str">
            <v>PGS.TS. Đỗ Minh Cương</v>
          </cell>
          <cell r="O218" t="str">
            <v>Nguyên Cán bộ Trường ĐH Kinh tế, ĐHQGHN</v>
          </cell>
          <cell r="P218">
            <v>0</v>
          </cell>
          <cell r="Q218" t="str">
            <v xml:space="preserve">1539/QĐ-ĐHKT ngày   24/5/2019 </v>
          </cell>
          <cell r="R218">
            <v>609</v>
          </cell>
          <cell r="S218" t="str">
            <v>/QĐ-ĐHKT ngày 19/03/2020</v>
          </cell>
          <cell r="T218" t="str">
            <v>609/QĐ-ĐHKT ngày 19/03/2020</v>
          </cell>
        </row>
        <row r="219">
          <cell r="C219" t="str">
            <v>Nguyễn Toàn Châu 07/05/1990</v>
          </cell>
          <cell r="D219" t="str">
            <v>Nguyễn Toàn Châu</v>
          </cell>
          <cell r="E219" t="str">
            <v>07/05/1990</v>
          </cell>
          <cell r="F219">
            <v>0</v>
          </cell>
          <cell r="G219" t="str">
            <v>Quản trị kinh doanh</v>
          </cell>
          <cell r="H219" t="str">
            <v>Quản trị Kinh doanh</v>
          </cell>
          <cell r="I219" t="str">
            <v>8340101</v>
          </cell>
          <cell r="J219" t="str">
            <v>QH-2018-E</v>
          </cell>
          <cell r="K219">
            <v>2</v>
          </cell>
          <cell r="L219" t="str">
            <v>Các yếu tố ảnh hưởng đến chất lượng dịch vụ của Trung tâm Dịch vụ khách hàng, Ngân hàng Thương mại Cổ phần Công thương Việt Nam</v>
          </cell>
          <cell r="M219">
            <v>0</v>
          </cell>
          <cell r="N219" t="str">
            <v>PGS.TS. Nguyễn Mạnh Tuân</v>
          </cell>
          <cell r="O219" t="str">
            <v xml:space="preserve"> Trường ĐH Kinh tế, ĐHQG Hà Nội</v>
          </cell>
          <cell r="P219">
            <v>0</v>
          </cell>
          <cell r="Q219" t="e">
            <v>#N/A</v>
          </cell>
          <cell r="R219">
            <v>610</v>
          </cell>
          <cell r="S219" t="str">
            <v>/QĐ-ĐHKT ngày 19/03/2020</v>
          </cell>
          <cell r="T219" t="str">
            <v>610/QĐ-ĐHKT ngày 19/03/2020</v>
          </cell>
        </row>
        <row r="220">
          <cell r="C220" t="str">
            <v>Nguyễn Thị Phương Chi 13/11/1994</v>
          </cell>
          <cell r="D220" t="str">
            <v>Nguyễn Thị Phương Chi</v>
          </cell>
          <cell r="E220" t="str">
            <v>13/11/1994</v>
          </cell>
          <cell r="F220">
            <v>0</v>
          </cell>
          <cell r="G220" t="str">
            <v>Quản trị kinh doanh</v>
          </cell>
          <cell r="H220" t="str">
            <v>Quản trị Kinh doanh</v>
          </cell>
          <cell r="I220" t="str">
            <v>8340101</v>
          </cell>
          <cell r="J220" t="str">
            <v>QH-2018-E</v>
          </cell>
          <cell r="K220">
            <v>2</v>
          </cell>
          <cell r="L220" t="str">
            <v>Kênh phân phối sản phẩm của công ty cổ phần tập đoàn Bia Sài Gòn Bình Tây - SABIBECO</v>
          </cell>
          <cell r="M220">
            <v>0</v>
          </cell>
          <cell r="N220" t="str">
            <v>PGS.TS. Nguyễn Mạnh Tuân</v>
          </cell>
          <cell r="O220" t="str">
            <v xml:space="preserve"> Trường ĐH Kinh tế, ĐHQG Hà Nội</v>
          </cell>
          <cell r="P220">
            <v>0</v>
          </cell>
          <cell r="Q220" t="e">
            <v>#N/A</v>
          </cell>
          <cell r="R220">
            <v>611</v>
          </cell>
          <cell r="S220" t="str">
            <v>/QĐ-ĐHKT ngày 19/03/2020</v>
          </cell>
          <cell r="T220" t="str">
            <v>611/QĐ-ĐHKT ngày 19/03/2020</v>
          </cell>
        </row>
        <row r="221">
          <cell r="C221" t="str">
            <v>Lương Thị Thu Hà 27/09/1996</v>
          </cell>
          <cell r="D221" t="str">
            <v>Lương Thị Thu Hà</v>
          </cell>
          <cell r="E221" t="str">
            <v>27/09/1996</v>
          </cell>
          <cell r="F221">
            <v>0</v>
          </cell>
          <cell r="G221" t="str">
            <v>Quản trị kinh doanh</v>
          </cell>
          <cell r="H221" t="str">
            <v>Quản trị Kinh doanh</v>
          </cell>
          <cell r="I221" t="str">
            <v>8340101</v>
          </cell>
          <cell r="J221" t="str">
            <v>QH-2018-E</v>
          </cell>
          <cell r="K221">
            <v>2</v>
          </cell>
          <cell r="L221" t="str">
            <v>Các nhân tố ảnh hưởng đến ý định khởi sự kinh doanh của sinh viên Đại học Quốc gia Hà Nội</v>
          </cell>
          <cell r="M221">
            <v>0</v>
          </cell>
          <cell r="N221" t="str">
            <v>TS. Nguyễn Thu Hà</v>
          </cell>
          <cell r="O221" t="str">
            <v xml:space="preserve"> Trường ĐH Kinh tế, ĐHQG Hà Nội</v>
          </cell>
          <cell r="P221">
            <v>0</v>
          </cell>
          <cell r="Q221" t="e">
            <v>#N/A</v>
          </cell>
          <cell r="R221">
            <v>612</v>
          </cell>
          <cell r="S221" t="str">
            <v>/QĐ-ĐHKT ngày 19/03/2020</v>
          </cell>
          <cell r="T221" t="str">
            <v>612/QĐ-ĐHKT ngày 19/03/2020</v>
          </cell>
        </row>
        <row r="222">
          <cell r="C222" t="str">
            <v>Nguyễn Ngọc Hoàng 06/11/1988</v>
          </cell>
          <cell r="D222" t="str">
            <v>Nguyễn Ngọc Hoàng</v>
          </cell>
          <cell r="E222" t="str">
            <v>06/11/1988</v>
          </cell>
          <cell r="F222">
            <v>0</v>
          </cell>
          <cell r="G222" t="str">
            <v>Quản trị kinh doanh</v>
          </cell>
          <cell r="H222" t="str">
            <v>Quản trị Kinh doanh</v>
          </cell>
          <cell r="I222" t="str">
            <v>8340101</v>
          </cell>
          <cell r="J222" t="str">
            <v>QH-2018-E</v>
          </cell>
          <cell r="K222">
            <v>2</v>
          </cell>
          <cell r="L222" t="str">
            <v>Kế hoạch Marketing đối với sản phẩm bảo hiểm xe cơ giới tại Tổng công ty Cổ phần Bảo hiểm Bưu điện</v>
          </cell>
          <cell r="M222">
            <v>0</v>
          </cell>
          <cell r="N222" t="str">
            <v>TS. Vũ Thị Minh Hiền</v>
          </cell>
          <cell r="O222" t="str">
            <v>Nguyên Cán bộ Trường ĐH Kinh tế, ĐHQGHN</v>
          </cell>
          <cell r="P222">
            <v>0</v>
          </cell>
          <cell r="Q222" t="e">
            <v>#N/A</v>
          </cell>
          <cell r="R222">
            <v>613</v>
          </cell>
          <cell r="S222" t="str">
            <v>/QĐ-ĐHKT ngày 19/03/2020</v>
          </cell>
          <cell r="T222" t="str">
            <v>613/QĐ-ĐHKT ngày 19/03/2020</v>
          </cell>
        </row>
        <row r="223">
          <cell r="C223" t="str">
            <v>Nguyễn Tất Hoàng 30/12/1991</v>
          </cell>
          <cell r="D223" t="str">
            <v>Nguyễn Tất Hoàng</v>
          </cell>
          <cell r="E223" t="str">
            <v>30/12/1991</v>
          </cell>
          <cell r="F223">
            <v>0</v>
          </cell>
          <cell r="G223" t="str">
            <v>Quản trị kinh doanh</v>
          </cell>
          <cell r="H223" t="str">
            <v>Quản trị Kinh doanh</v>
          </cell>
          <cell r="I223" t="str">
            <v>8340101</v>
          </cell>
          <cell r="J223" t="str">
            <v>QH-2018-E</v>
          </cell>
          <cell r="K223">
            <v>2</v>
          </cell>
          <cell r="L223" t="str">
            <v>Sự trung thành của khách hàng đối với dịch vụ ngân hàng bán lẻ tại Ngân hàng TMCP Công thương Việt Nam - Chi nhánh Hoàn Kiếm</v>
          </cell>
          <cell r="M223">
            <v>0</v>
          </cell>
          <cell r="N223" t="str">
            <v>PGS.TS. Phan Chí Anh</v>
          </cell>
          <cell r="O223" t="str">
            <v xml:space="preserve"> Trường ĐH Kinh tế, ĐHQG Hà Nội</v>
          </cell>
          <cell r="P223">
            <v>0</v>
          </cell>
          <cell r="Q223" t="e">
            <v>#N/A</v>
          </cell>
          <cell r="R223">
            <v>614</v>
          </cell>
          <cell r="S223" t="str">
            <v>/QĐ-ĐHKT ngày 19/03/2020</v>
          </cell>
          <cell r="T223" t="str">
            <v>614/QĐ-ĐHKT ngày 19/03/2020</v>
          </cell>
        </row>
        <row r="224">
          <cell r="C224" t="str">
            <v>Phạm Thế Lam 12/12/1982</v>
          </cell>
          <cell r="D224" t="str">
            <v>Phạm Thế Lam</v>
          </cell>
          <cell r="E224" t="str">
            <v>12/12/1982</v>
          </cell>
          <cell r="F224">
            <v>0</v>
          </cell>
          <cell r="G224" t="str">
            <v>Quản trị kinh doanh</v>
          </cell>
          <cell r="H224" t="str">
            <v>Quản trị Kinh doanh</v>
          </cell>
          <cell r="I224" t="str">
            <v>8340101</v>
          </cell>
          <cell r="J224" t="str">
            <v>QH-2018-E</v>
          </cell>
          <cell r="K224">
            <v>2</v>
          </cell>
          <cell r="L224" t="str">
            <v>Hoạt động Marketing sản phẩm bảo hiểm du lịch quốc tế của Tổng công ty Cổ phần Bảo hiểm Bưu điện</v>
          </cell>
          <cell r="M224">
            <v>0</v>
          </cell>
          <cell r="N224" t="str">
            <v>TS. Vũ Thị Minh Hiền</v>
          </cell>
          <cell r="O224" t="str">
            <v>Nguyên Cán bộ Trường ĐH Kinh tế, ĐHQGHN</v>
          </cell>
          <cell r="P224">
            <v>0</v>
          </cell>
          <cell r="Q224" t="e">
            <v>#N/A</v>
          </cell>
          <cell r="R224">
            <v>615</v>
          </cell>
          <cell r="S224" t="str">
            <v>/QĐ-ĐHKT ngày 19/03/2020</v>
          </cell>
          <cell r="T224" t="str">
            <v>615/QĐ-ĐHKT ngày 19/03/2020</v>
          </cell>
        </row>
        <row r="225">
          <cell r="C225" t="str">
            <v>Mai Lê Nguyên 13/10/1992</v>
          </cell>
          <cell r="D225" t="str">
            <v>Mai Lê Nguyên</v>
          </cell>
          <cell r="E225" t="str">
            <v>13/10/1992</v>
          </cell>
          <cell r="F225">
            <v>0</v>
          </cell>
          <cell r="G225" t="str">
            <v>Quản trị kinh doanh</v>
          </cell>
          <cell r="H225" t="str">
            <v>Quản trị Kinh doanh</v>
          </cell>
          <cell r="I225" t="str">
            <v>8340101</v>
          </cell>
          <cell r="J225" t="str">
            <v>QH-2018-E</v>
          </cell>
          <cell r="K225">
            <v>2</v>
          </cell>
          <cell r="L225" t="str">
            <v>Chiến lược kinh doanh của công ty cổ phần Tasco</v>
          </cell>
          <cell r="M225">
            <v>0</v>
          </cell>
          <cell r="N225" t="str">
            <v>TS. Đinh Văn Toàn</v>
          </cell>
          <cell r="O225" t="str">
            <v>Đại học Quốc gia Hà Nội</v>
          </cell>
          <cell r="P225">
            <v>0</v>
          </cell>
          <cell r="Q225" t="e">
            <v>#N/A</v>
          </cell>
          <cell r="R225">
            <v>616</v>
          </cell>
          <cell r="S225" t="str">
            <v>/QĐ-ĐHKT ngày 19/03/2020</v>
          </cell>
          <cell r="T225" t="str">
            <v>616/QĐ-ĐHKT ngày 19/03/2020</v>
          </cell>
        </row>
        <row r="226">
          <cell r="C226" t="str">
            <v>Hoàng Thị Thu Phương 09/03/1982</v>
          </cell>
          <cell r="D226" t="str">
            <v>Hoàng Thị Thu Phương</v>
          </cell>
          <cell r="E226" t="str">
            <v>09/03/1982</v>
          </cell>
          <cell r="F226">
            <v>0</v>
          </cell>
          <cell r="G226" t="str">
            <v>Quản trị kinh doanh</v>
          </cell>
          <cell r="H226" t="str">
            <v>Quản trị Kinh doanh</v>
          </cell>
          <cell r="I226" t="str">
            <v>8340101</v>
          </cell>
          <cell r="J226" t="str">
            <v>QH-2018-E</v>
          </cell>
          <cell r="K226">
            <v>2</v>
          </cell>
          <cell r="L226" t="str">
            <v>Phát triển nguồn nhân lực tại Ngân hàng Chính sách xã hội - Chi nhánh Hà Nội</v>
          </cell>
          <cell r="M226">
            <v>0</v>
          </cell>
          <cell r="N226" t="str">
            <v>TS. Đỗ Xuân Trường</v>
          </cell>
          <cell r="O226" t="str">
            <v xml:space="preserve"> Trường ĐH Kinh tế, ĐHQG Hà Nội</v>
          </cell>
          <cell r="P226">
            <v>0</v>
          </cell>
          <cell r="Q226" t="e">
            <v>#N/A</v>
          </cell>
          <cell r="R226">
            <v>617</v>
          </cell>
          <cell r="S226" t="str">
            <v>/QĐ-ĐHKT ngày 19/03/2020</v>
          </cell>
          <cell r="T226" t="str">
            <v>617/QĐ-ĐHKT ngày 19/03/2020</v>
          </cell>
        </row>
        <row r="227">
          <cell r="C227" t="str">
            <v>Hồ Thị Phương 05/12/1990</v>
          </cell>
          <cell r="D227" t="str">
            <v>Hồ Thị Phương</v>
          </cell>
          <cell r="E227" t="str">
            <v>05/12/1990</v>
          </cell>
          <cell r="F227">
            <v>0</v>
          </cell>
          <cell r="G227" t="str">
            <v>Quản trị kinh doanh</v>
          </cell>
          <cell r="H227" t="str">
            <v>Quản trị Kinh doanh</v>
          </cell>
          <cell r="I227" t="str">
            <v>8340101</v>
          </cell>
          <cell r="J227" t="str">
            <v>QH-2018-E</v>
          </cell>
          <cell r="K227">
            <v>2</v>
          </cell>
          <cell r="L227" t="str">
            <v>Hoạch định chiến lược phát triển cho Công ty Cổ phần công nghệ lưu trữ - số hóa HT</v>
          </cell>
          <cell r="M227">
            <v>0</v>
          </cell>
          <cell r="N227" t="str">
            <v>PGS.TS. Hoàng Văn Hải</v>
          </cell>
          <cell r="O227" t="str">
            <v xml:space="preserve"> Trường ĐH Kinh tế, ĐHQG Hà Nội</v>
          </cell>
          <cell r="P227">
            <v>0</v>
          </cell>
          <cell r="Q227" t="e">
            <v>#N/A</v>
          </cell>
          <cell r="R227">
            <v>618</v>
          </cell>
          <cell r="S227" t="str">
            <v>/QĐ-ĐHKT ngày 19/03/2020</v>
          </cell>
          <cell r="T227" t="str">
            <v>618/QĐ-ĐHKT ngày 19/03/2020</v>
          </cell>
        </row>
        <row r="228">
          <cell r="C228" t="str">
            <v>Lê Thị Phương 17/05/1989</v>
          </cell>
          <cell r="D228" t="str">
            <v>Lê Thị Phương</v>
          </cell>
          <cell r="E228" t="str">
            <v>17/05/1989</v>
          </cell>
          <cell r="F228">
            <v>0</v>
          </cell>
          <cell r="G228" t="str">
            <v>Quản trị kinh doanh</v>
          </cell>
          <cell r="H228" t="str">
            <v>Quản trị Kinh doanh</v>
          </cell>
          <cell r="I228" t="str">
            <v>8340101</v>
          </cell>
          <cell r="J228" t="str">
            <v>QH-2018-E</v>
          </cell>
          <cell r="K228">
            <v>2</v>
          </cell>
          <cell r="L228" t="str">
            <v>Tuyển dụng lao động phổ thông tại Công ty TNHH sản xuất Biel Crystal Việt Nam</v>
          </cell>
          <cell r="M228">
            <v>0</v>
          </cell>
          <cell r="N228" t="str">
            <v>TS. Đỗ Xuân Trường</v>
          </cell>
          <cell r="O228" t="str">
            <v xml:space="preserve"> Trường ĐH Kinh tế, ĐHQG Hà Nội</v>
          </cell>
          <cell r="P228">
            <v>0</v>
          </cell>
          <cell r="Q228" t="e">
            <v>#N/A</v>
          </cell>
          <cell r="R228">
            <v>619</v>
          </cell>
          <cell r="S228" t="str">
            <v>/QĐ-ĐHKT ngày 19/03/2020</v>
          </cell>
          <cell r="T228" t="str">
            <v>619/QĐ-ĐHKT ngày 19/03/2020</v>
          </cell>
        </row>
        <row r="229">
          <cell r="C229" t="str">
            <v>Đỗ Thị Thu Thảo 13/06/1995</v>
          </cell>
          <cell r="D229" t="str">
            <v>Đỗ Thị Thu Thảo</v>
          </cell>
          <cell r="E229" t="str">
            <v>13/06/1995</v>
          </cell>
          <cell r="F229">
            <v>0</v>
          </cell>
          <cell r="G229" t="str">
            <v>Quản trị kinh doanh</v>
          </cell>
          <cell r="H229" t="str">
            <v>Quản trị Kinh doanh</v>
          </cell>
          <cell r="I229" t="str">
            <v>8340101</v>
          </cell>
          <cell r="J229" t="str">
            <v>QH-2018-E</v>
          </cell>
          <cell r="K229">
            <v>2</v>
          </cell>
          <cell r="L229" t="str">
            <v>Chiến lược cạnh tranh tại Bệnh viện Việt Pháp Hà Nội</v>
          </cell>
          <cell r="M229">
            <v>0</v>
          </cell>
          <cell r="N229" t="str">
            <v>TS. Nguyễn Thùy Dung</v>
          </cell>
          <cell r="O229" t="str">
            <v xml:space="preserve"> Trường ĐH Kinh tế, ĐHQG Hà Nội</v>
          </cell>
          <cell r="P229">
            <v>0</v>
          </cell>
          <cell r="Q229" t="e">
            <v>#N/A</v>
          </cell>
          <cell r="R229">
            <v>620</v>
          </cell>
          <cell r="S229" t="str">
            <v>/QĐ-ĐHKT ngày 19/03/2020</v>
          </cell>
          <cell r="T229" t="str">
            <v>620/QĐ-ĐHKT ngày 19/03/2020</v>
          </cell>
        </row>
        <row r="230">
          <cell r="C230" t="str">
            <v>Hoàng Minh Thông 04/09/1994</v>
          </cell>
          <cell r="D230" t="str">
            <v>Hoàng Minh Thông</v>
          </cell>
          <cell r="E230" t="str">
            <v>04/09/1994</v>
          </cell>
          <cell r="F230">
            <v>0</v>
          </cell>
          <cell r="G230" t="str">
            <v>Quản trị kinh doanh</v>
          </cell>
          <cell r="H230" t="str">
            <v>Quản trị Kinh doanh</v>
          </cell>
          <cell r="I230" t="str">
            <v>8340101</v>
          </cell>
          <cell r="J230" t="str">
            <v>QH-2018-E</v>
          </cell>
          <cell r="K230">
            <v>2</v>
          </cell>
          <cell r="L230" t="str">
            <v>Quản trị Nguồn nhân lực tại Công ty TNHH MTV Thủy điện Trung Sơn</v>
          </cell>
          <cell r="M230">
            <v>0</v>
          </cell>
          <cell r="N230" t="str">
            <v>PGS.TS. Phan Chí Anh</v>
          </cell>
          <cell r="O230" t="str">
            <v xml:space="preserve"> Trường ĐH Kinh tế, ĐHQG Hà Nội</v>
          </cell>
          <cell r="P230">
            <v>0</v>
          </cell>
          <cell r="Q230" t="e">
            <v>#N/A</v>
          </cell>
          <cell r="R230">
            <v>621</v>
          </cell>
          <cell r="S230" t="str">
            <v>/QĐ-ĐHKT ngày 19/03/2020</v>
          </cell>
          <cell r="T230" t="str">
            <v>621/QĐ-ĐHKT ngày 19/03/2020</v>
          </cell>
        </row>
        <row r="231">
          <cell r="C231" t="str">
            <v>Nguyễn Thị Thùy 06/10/1989</v>
          </cell>
          <cell r="D231" t="str">
            <v>Nguyễn Thị Thùy</v>
          </cell>
          <cell r="E231" t="str">
            <v>06/10/1989</v>
          </cell>
          <cell r="F231">
            <v>0</v>
          </cell>
          <cell r="G231" t="str">
            <v>Quản trị kinh doanh</v>
          </cell>
          <cell r="H231" t="str">
            <v>Quản trị Kinh doanh</v>
          </cell>
          <cell r="I231" t="str">
            <v>8340101</v>
          </cell>
          <cell r="J231" t="str">
            <v>QH-2018-E</v>
          </cell>
          <cell r="K231">
            <v>2</v>
          </cell>
          <cell r="L231" t="str">
            <v>Tác động của năng lực lãnh đạo tới động lực làm việc của giao dịch viên tại Ngân hàng Thương mại Cổ phần Quân đội</v>
          </cell>
          <cell r="M231">
            <v>0</v>
          </cell>
          <cell r="N231" t="str">
            <v>TS. Đặng Thị Hương</v>
          </cell>
          <cell r="O231" t="str">
            <v xml:space="preserve"> Trường ĐH Kinh tế, ĐHQG Hà Nội</v>
          </cell>
          <cell r="P231">
            <v>0</v>
          </cell>
          <cell r="Q231" t="e">
            <v>#N/A</v>
          </cell>
          <cell r="R231">
            <v>622</v>
          </cell>
          <cell r="S231" t="str">
            <v>/QĐ-ĐHKT ngày 19/03/2020</v>
          </cell>
          <cell r="T231" t="str">
            <v>622/QĐ-ĐHKT ngày 19/03/2020</v>
          </cell>
        </row>
        <row r="232">
          <cell r="C232" t="str">
            <v>Hoàng Ngọc Trung 28/06/1991</v>
          </cell>
          <cell r="D232" t="str">
            <v>Hoàng Ngọc Trung</v>
          </cell>
          <cell r="E232" t="str">
            <v>28/06/1991</v>
          </cell>
          <cell r="F232">
            <v>0</v>
          </cell>
          <cell r="G232" t="str">
            <v>Quản trị kinh doanh</v>
          </cell>
          <cell r="H232" t="str">
            <v>Quản trị Kinh doanh</v>
          </cell>
          <cell r="I232" t="str">
            <v>8340101</v>
          </cell>
          <cell r="J232" t="str">
            <v>QH-2018-E</v>
          </cell>
          <cell r="K232">
            <v>2</v>
          </cell>
          <cell r="L232" t="str">
            <v>Tạo động lực cho người lao động tại trụ sở chính Ngân hàng TMCP Công thương Việt Nam</v>
          </cell>
          <cell r="M232">
            <v>0</v>
          </cell>
          <cell r="N232" t="str">
            <v>TS. Đặng Thị Hương</v>
          </cell>
          <cell r="O232" t="str">
            <v xml:space="preserve"> Trường ĐH Kinh tế, ĐHQG Hà Nội</v>
          </cell>
          <cell r="P232">
            <v>0</v>
          </cell>
          <cell r="Q232" t="e">
            <v>#N/A</v>
          </cell>
          <cell r="R232">
            <v>623</v>
          </cell>
          <cell r="S232" t="str">
            <v>/QĐ-ĐHKT ngày 19/03/2020</v>
          </cell>
          <cell r="T232" t="str">
            <v>623/QĐ-ĐHKT ngày 19/03/2020</v>
          </cell>
        </row>
        <row r="233">
          <cell r="C233" t="str">
            <v>Phạm Tiến Tuấn 28/11/1992</v>
          </cell>
          <cell r="D233" t="str">
            <v>Phạm Tiến Tuấn</v>
          </cell>
          <cell r="E233" t="str">
            <v>28/11/1992</v>
          </cell>
          <cell r="F233">
            <v>0</v>
          </cell>
          <cell r="G233" t="str">
            <v>Quản trị kinh doanh</v>
          </cell>
          <cell r="H233" t="str">
            <v>Quản trị Kinh doanh</v>
          </cell>
          <cell r="I233" t="str">
            <v>8340101</v>
          </cell>
          <cell r="J233" t="str">
            <v>QH-2018-E</v>
          </cell>
          <cell r="K233">
            <v>2</v>
          </cell>
          <cell r="L233" t="str">
            <v>Tạo động lực làm việc cho người lao động tại Bưu điện tỉnh Bắc Ninh</v>
          </cell>
          <cell r="M233">
            <v>0</v>
          </cell>
          <cell r="N233" t="str">
            <v>PGS.TS. Nguyễn Đăng Minh</v>
          </cell>
          <cell r="O233" t="str">
            <v xml:space="preserve"> Trường ĐH Kinh tế, ĐHQG Hà Nội</v>
          </cell>
          <cell r="P233">
            <v>0</v>
          </cell>
          <cell r="Q233" t="e">
            <v>#N/A</v>
          </cell>
          <cell r="R233">
            <v>624</v>
          </cell>
          <cell r="S233" t="str">
            <v>/QĐ-ĐHKT ngày 19/03/2020</v>
          </cell>
          <cell r="T233" t="str">
            <v>624/QĐ-ĐHKT ngày 19/03/2020</v>
          </cell>
        </row>
        <row r="234">
          <cell r="C234" t="str">
            <v>Nguyễn Thị Bích Vân 18/01/1991</v>
          </cell>
          <cell r="D234" t="str">
            <v>Nguyễn Thị Bích Vân</v>
          </cell>
          <cell r="E234" t="str">
            <v>18/01/1991</v>
          </cell>
          <cell r="F234">
            <v>0</v>
          </cell>
          <cell r="G234" t="str">
            <v>Quản trị kinh doanh</v>
          </cell>
          <cell r="H234" t="str">
            <v>Quản trị Kinh doanh</v>
          </cell>
          <cell r="I234" t="str">
            <v>8340101</v>
          </cell>
          <cell r="J234" t="str">
            <v>QH-2018-E</v>
          </cell>
          <cell r="K234">
            <v>2</v>
          </cell>
          <cell r="L234" t="str">
            <v>Các nhân tố ảnh hưởng đến sự hài lòng của khách hàng cá nhân đối với dịch vụ tiền gửi tại Ngân hàng TMCP Công thương Việt Nam - Chi nhánh Hoàn Kiếm</v>
          </cell>
          <cell r="M234">
            <v>0</v>
          </cell>
          <cell r="N234" t="str">
            <v>TS. Trương Minh Đức</v>
          </cell>
          <cell r="O234" t="str">
            <v xml:space="preserve"> Trường ĐH Kinh tế, ĐHQG Hà Nội</v>
          </cell>
          <cell r="P234">
            <v>0</v>
          </cell>
          <cell r="Q234" t="e">
            <v>#N/A</v>
          </cell>
          <cell r="R234">
            <v>625</v>
          </cell>
          <cell r="S234" t="str">
            <v>/QĐ-ĐHKT ngày 19/03/2020</v>
          </cell>
          <cell r="T234" t="str">
            <v>625/QĐ-ĐHKT ngày 19/03/2020</v>
          </cell>
        </row>
        <row r="235">
          <cell r="C235" t="str">
            <v>Nguyễn Văn Triều 13/09/1974</v>
          </cell>
          <cell r="D235" t="str">
            <v>Nguyễn Văn Triều</v>
          </cell>
          <cell r="E235" t="str">
            <v>13/09/1974</v>
          </cell>
          <cell r="F235">
            <v>0</v>
          </cell>
          <cell r="G235" t="str">
            <v>Kinh tế phát triển</v>
          </cell>
          <cell r="H235" t="str">
            <v>Chính sách công &amp; Phát triển</v>
          </cell>
          <cell r="I235" t="str">
            <v>Thí điểm</v>
          </cell>
          <cell r="J235" t="str">
            <v>QH-2018-E</v>
          </cell>
          <cell r="K235">
            <v>2</v>
          </cell>
          <cell r="L235" t="str">
            <v>Nghiên cứu đánh giá công tác quản lý Nhà nước về tài nguyên, bảo vệ môi trường biển và hải đảo các tỉnh phía Bắc</v>
          </cell>
          <cell r="M235">
            <v>0</v>
          </cell>
          <cell r="N235" t="str">
            <v>PGS.TS Nguyễn An Thịnh</v>
          </cell>
          <cell r="O235" t="str">
            <v xml:space="preserve"> Trường ĐH Kinh tế, ĐHQG Hà Nội</v>
          </cell>
          <cell r="P235">
            <v>0</v>
          </cell>
          <cell r="Q235" t="e">
            <v>#N/A</v>
          </cell>
          <cell r="R235">
            <v>626</v>
          </cell>
          <cell r="S235" t="str">
            <v>/QĐ-ĐHKT ngày 19/03/2020</v>
          </cell>
          <cell r="T235" t="str">
            <v>626/QĐ-ĐHKT ngày 19/03/2020</v>
          </cell>
        </row>
        <row r="236">
          <cell r="C236" t="str">
            <v>Ngô Thanh Tuyền 01/08/1982</v>
          </cell>
          <cell r="D236" t="str">
            <v>Ngô Thanh Tuyền</v>
          </cell>
          <cell r="E236" t="str">
            <v>01/08/1982</v>
          </cell>
          <cell r="F236">
            <v>0</v>
          </cell>
          <cell r="G236" t="str">
            <v>Kinh tế phát triển</v>
          </cell>
          <cell r="H236" t="str">
            <v>Chính sách công &amp; Phát triển</v>
          </cell>
          <cell r="I236" t="str">
            <v>Thí điểm</v>
          </cell>
          <cell r="J236" t="str">
            <v>QH-2018-E</v>
          </cell>
          <cell r="K236">
            <v>2</v>
          </cell>
          <cell r="L236" t="str">
            <v>Nghiên cứu đánh giá chính sách phát triển công nghiệp tỉnh Bắc Giang giai đoạn 2015 - 2020</v>
          </cell>
          <cell r="M236">
            <v>0</v>
          </cell>
          <cell r="N236" t="str">
            <v xml:space="preserve">TS Đào Thị Thu Trang
</v>
          </cell>
          <cell r="O236" t="str">
            <v xml:space="preserve"> Trường ĐH Kinh tế, ĐHQG Hà Nội</v>
          </cell>
          <cell r="P236">
            <v>0</v>
          </cell>
          <cell r="Q236" t="e">
            <v>#N/A</v>
          </cell>
          <cell r="R236">
            <v>627</v>
          </cell>
          <cell r="S236" t="str">
            <v>/QĐ-ĐHKT ngày 19/03/2020</v>
          </cell>
          <cell r="T236" t="str">
            <v>627/QĐ-ĐHKT ngày 19/03/2020</v>
          </cell>
        </row>
        <row r="237">
          <cell r="C237" t="str">
            <v>Nguyễn Thị Huệ 09/02/1982</v>
          </cell>
          <cell r="D237" t="str">
            <v>Nguyễn Thị Huệ</v>
          </cell>
          <cell r="E237" t="str">
            <v>09/02/1982</v>
          </cell>
          <cell r="F237">
            <v>0</v>
          </cell>
          <cell r="G237" t="str">
            <v>Kinh tế phát triển</v>
          </cell>
          <cell r="H237" t="str">
            <v>Chính sách công &amp; Phát triển</v>
          </cell>
          <cell r="I237" t="str">
            <v>Thí điểm</v>
          </cell>
          <cell r="J237" t="str">
            <v>QH-2018-E</v>
          </cell>
          <cell r="K237">
            <v>2</v>
          </cell>
          <cell r="L237" t="str">
            <v>Nghiên cứu đề xuất giải pháp nâng cao hiệu quả của hoạt động kiểm tra sau thông quan tại Cục Kiểm tra sau thông quan - Tổng cục Hải quan</v>
          </cell>
          <cell r="M237">
            <v>0</v>
          </cell>
          <cell r="N237" t="str">
            <v>TS. Đào Thị Thu Trang</v>
          </cell>
          <cell r="O237" t="str">
            <v xml:space="preserve"> Trường ĐH Kinh tế, ĐHQG Hà Nội</v>
          </cell>
          <cell r="P237">
            <v>0</v>
          </cell>
          <cell r="Q237" t="e">
            <v>#N/A</v>
          </cell>
          <cell r="R237">
            <v>628</v>
          </cell>
          <cell r="S237" t="str">
            <v>/QĐ-ĐHKT ngày 19/03/2020</v>
          </cell>
          <cell r="T237" t="str">
            <v>628/QĐ-ĐHKT ngày 19/03/2020</v>
          </cell>
        </row>
        <row r="238">
          <cell r="C238" t="str">
            <v>Trần Chí Trung 03/04/1983</v>
          </cell>
          <cell r="D238" t="str">
            <v>Trần Chí Trung</v>
          </cell>
          <cell r="E238" t="str">
            <v>03/04/1983</v>
          </cell>
          <cell r="F238">
            <v>0</v>
          </cell>
          <cell r="G238" t="str">
            <v>Kinh tế phát triển</v>
          </cell>
          <cell r="H238" t="str">
            <v>Chính sách công &amp; Phát triển</v>
          </cell>
          <cell r="I238" t="str">
            <v>Thí điểm</v>
          </cell>
          <cell r="J238" t="str">
            <v>QH-2018-E</v>
          </cell>
          <cell r="K238">
            <v>2</v>
          </cell>
          <cell r="L238" t="str">
            <v>Nghiên cứu đánh giá hiệu quả thực thi chính sách giảm nghèo bền vững tại vùng Tây Bắc giai đoạn 2016-2020</v>
          </cell>
          <cell r="M238">
            <v>0</v>
          </cell>
          <cell r="N238" t="str">
            <v>TS Nguyễn Quốc Việt</v>
          </cell>
          <cell r="O238" t="str">
            <v xml:space="preserve"> Trường ĐH Kinh tế, ĐHQG Hà Nội</v>
          </cell>
          <cell r="P238">
            <v>0</v>
          </cell>
          <cell r="Q238" t="e">
            <v>#N/A</v>
          </cell>
          <cell r="R238">
            <v>629</v>
          </cell>
          <cell r="S238" t="str">
            <v>/QĐ-ĐHKT ngày 19/03/2020</v>
          </cell>
          <cell r="T238" t="str">
            <v>629/QĐ-ĐHKT ngày 19/03/2020</v>
          </cell>
        </row>
        <row r="239">
          <cell r="C239" t="str">
            <v>Nguyễn Hồng Nhật 17/06/1984</v>
          </cell>
          <cell r="D239" t="str">
            <v>Nguyễn Hồng Nhật</v>
          </cell>
          <cell r="E239" t="str">
            <v>17/06/1984</v>
          </cell>
          <cell r="F239">
            <v>0</v>
          </cell>
          <cell r="G239" t="str">
            <v>Kinh tế phát triển</v>
          </cell>
          <cell r="H239" t="str">
            <v>Chính sách công &amp; Phát triển</v>
          </cell>
          <cell r="I239" t="str">
            <v>Thí điểm</v>
          </cell>
          <cell r="J239" t="str">
            <v>QH-2018-E</v>
          </cell>
          <cell r="K239">
            <v>2</v>
          </cell>
          <cell r="L239" t="str">
            <v xml:space="preserve">Nghiên cứu đánh giá kết quả thực thi chính sách xây dựng nông thôn mới tại huyện Cẩm Xuyên, tỉnh Hà Tĩnh </v>
          </cell>
          <cell r="M239">
            <v>0</v>
          </cell>
          <cell r="N239" t="str">
            <v>PGS.TS Nguyễn An Thịnh</v>
          </cell>
          <cell r="O239" t="str">
            <v xml:space="preserve"> Trường ĐH Kinh tế, ĐHQG Hà Nội</v>
          </cell>
          <cell r="P239">
            <v>0</v>
          </cell>
          <cell r="Q239" t="e">
            <v>#N/A</v>
          </cell>
          <cell r="R239">
            <v>630</v>
          </cell>
          <cell r="S239" t="str">
            <v>/QĐ-ĐHKT ngày 19/03/2020</v>
          </cell>
          <cell r="T239" t="str">
            <v>630/QĐ-ĐHKT ngày 19/03/2020</v>
          </cell>
        </row>
        <row r="240">
          <cell r="C240" t="str">
            <v>Đỗ Thị Thiết 03/12/1991</v>
          </cell>
          <cell r="D240" t="str">
            <v>Đỗ Thị Thiết</v>
          </cell>
          <cell r="E240" t="str">
            <v>03/12/1991</v>
          </cell>
          <cell r="F240">
            <v>0</v>
          </cell>
          <cell r="G240" t="str">
            <v>Kinh tế phát triển</v>
          </cell>
          <cell r="H240" t="str">
            <v>Chính sách công &amp; Phát triển</v>
          </cell>
          <cell r="I240" t="str">
            <v>Thí điểm</v>
          </cell>
          <cell r="J240" t="str">
            <v>QH-2018-E</v>
          </cell>
          <cell r="K240">
            <v>2</v>
          </cell>
          <cell r="L240" t="str">
            <v>Tác động của chính sách mở cửa các mạng xã hội nước ngoài đối với cơ hội việc làm của sinh viên trên địa bàn thành phố Hà Nội giai đoạn 2010-2020</v>
          </cell>
          <cell r="M240">
            <v>0</v>
          </cell>
          <cell r="N240" t="str">
            <v>TS. Nguyễn Quốc Việt</v>
          </cell>
          <cell r="O240" t="str">
            <v xml:space="preserve"> Trường ĐH Kinh tế, ĐHQG Hà Nội</v>
          </cell>
          <cell r="P240">
            <v>0</v>
          </cell>
          <cell r="Q240" t="e">
            <v>#N/A</v>
          </cell>
          <cell r="R240">
            <v>631</v>
          </cell>
          <cell r="S240" t="str">
            <v>/QĐ-ĐHKT ngày 19/03/2020</v>
          </cell>
          <cell r="T240" t="str">
            <v>631/QĐ-ĐHKT ngày 19/03/2020</v>
          </cell>
        </row>
        <row r="241">
          <cell r="C241" t="str">
            <v>Đào Thị Linh Chi 16/11/1994</v>
          </cell>
          <cell r="D241" t="str">
            <v>Đào Thị Linh Chi</v>
          </cell>
          <cell r="E241" t="str">
            <v>16/11/1994</v>
          </cell>
          <cell r="F241">
            <v>0</v>
          </cell>
          <cell r="G241" t="str">
            <v>Kinh tế phát triển</v>
          </cell>
          <cell r="H241" t="str">
            <v>Chính sách công &amp; Phát triển</v>
          </cell>
          <cell r="I241" t="str">
            <v>Thí điểm</v>
          </cell>
          <cell r="J241" t="str">
            <v>QH-2018-E</v>
          </cell>
          <cell r="K241">
            <v>2</v>
          </cell>
          <cell r="L241" t="str">
            <v>Nghiên cứu đánh giá tác động của chính sách chi trả dịch vụ môi trường rừng đến sinh kế hộ gia đình tại vườn quốc gia Cát Tiên</v>
          </cell>
          <cell r="M241">
            <v>0</v>
          </cell>
          <cell r="N241" t="str">
            <v>TS. Phạm Thu Thủy</v>
          </cell>
          <cell r="O241" t="str">
            <v>Tổ chức nghiên cứu Lâm nghiệp quốc tế (CIFOR)</v>
          </cell>
          <cell r="P241">
            <v>0</v>
          </cell>
          <cell r="Q241" t="e">
            <v>#N/A</v>
          </cell>
          <cell r="R241">
            <v>632</v>
          </cell>
          <cell r="S241" t="str">
            <v>/QĐ-ĐHKT ngày 19/03/2020</v>
          </cell>
          <cell r="T241" t="str">
            <v>632/QĐ-ĐHKT ngày 19/03/2020</v>
          </cell>
        </row>
        <row r="242">
          <cell r="C242" t="str">
            <v>Lê Văn Cương 24/12/1981</v>
          </cell>
          <cell r="D242" t="str">
            <v>Lê Văn Cương</v>
          </cell>
          <cell r="E242" t="str">
            <v>24/12/1981</v>
          </cell>
          <cell r="F242">
            <v>0</v>
          </cell>
          <cell r="G242" t="str">
            <v>Kinh tế phát triển</v>
          </cell>
          <cell r="H242" t="str">
            <v>Chính sách công &amp; Phát triển</v>
          </cell>
          <cell r="I242" t="str">
            <v>Thí điểm</v>
          </cell>
          <cell r="J242" t="str">
            <v>QH-2019-E</v>
          </cell>
          <cell r="K242">
            <v>1</v>
          </cell>
          <cell r="L242" t="str">
            <v>Nghiên cứu đánh giá kết quả thực thi cải cách thủ tục hành chính trong lĩnh vực cấp phép xây dựng trên địa bàn Thành phố Hà Nội giai đoạn 2014 - 2019</v>
          </cell>
          <cell r="M242">
            <v>0</v>
          </cell>
          <cell r="N242" t="str">
            <v>TS. Nguyễn Quốc Việt</v>
          </cell>
          <cell r="O242" t="str">
            <v xml:space="preserve"> Trường ĐH Kinh tế, ĐHQG Hà Nội</v>
          </cell>
          <cell r="P242">
            <v>0</v>
          </cell>
          <cell r="Q242" t="e">
            <v>#N/A</v>
          </cell>
          <cell r="R242">
            <v>633</v>
          </cell>
          <cell r="S242" t="str">
            <v>/QĐ-ĐHKT ngày 19/03/2020</v>
          </cell>
          <cell r="T242" t="str">
            <v>633/QĐ-ĐHKT ngày 19/03/2020</v>
          </cell>
        </row>
        <row r="243">
          <cell r="C243" t="str">
            <v>Vũ Thị Khánh Ly 30242</v>
          </cell>
          <cell r="D243" t="str">
            <v>Vũ Thị Khánh Ly</v>
          </cell>
          <cell r="E243">
            <v>30242</v>
          </cell>
          <cell r="F243">
            <v>0</v>
          </cell>
          <cell r="G243" t="str">
            <v>Kinh tế phát triển</v>
          </cell>
          <cell r="H243" t="str">
            <v>Chính sách công &amp; Phát triển</v>
          </cell>
          <cell r="I243" t="str">
            <v>Thí điểm</v>
          </cell>
          <cell r="J243" t="str">
            <v>QH-2019-E</v>
          </cell>
          <cell r="K243">
            <v>1</v>
          </cell>
          <cell r="L243" t="str">
            <v>Quản lý rủi ro trong hoạt động kiểm tra sau thông quan tại Cục kiểm tra sau thông quan - Tổng cục hải quan</v>
          </cell>
          <cell r="M243">
            <v>0</v>
          </cell>
          <cell r="N243" t="str">
            <v>TS. Hoàng Khắc Lịch</v>
          </cell>
          <cell r="O243" t="str">
            <v xml:space="preserve"> Trường ĐH Kinh tế, ĐHQG Hà Nội</v>
          </cell>
          <cell r="P243">
            <v>0</v>
          </cell>
          <cell r="Q243" t="str">
            <v xml:space="preserve">3553/QĐ-ĐHKT ngày  18/10/2017 </v>
          </cell>
          <cell r="R243">
            <v>634</v>
          </cell>
          <cell r="S243" t="str">
            <v>/QĐ-ĐHKT ngày 19/03/2020</v>
          </cell>
          <cell r="T243" t="str">
            <v>634/QĐ-ĐHKT ngày 19/03/2020</v>
          </cell>
        </row>
        <row r="244">
          <cell r="C244" t="str">
            <v>Nguyễn Thị Thùy Dung 28/12/1982</v>
          </cell>
          <cell r="D244" t="str">
            <v>Nguyễn Thị Thùy Dung</v>
          </cell>
          <cell r="E244" t="str">
            <v>28/12/1982</v>
          </cell>
          <cell r="F244">
            <v>0</v>
          </cell>
          <cell r="G244" t="str">
            <v>Kế toán - Kiểm toán</v>
          </cell>
          <cell r="H244" t="str">
            <v>Kế toán</v>
          </cell>
          <cell r="I244" t="str">
            <v>8340301</v>
          </cell>
          <cell r="J244" t="str">
            <v>QH-2018-E</v>
          </cell>
          <cell r="K244">
            <v>2</v>
          </cell>
          <cell r="L244" t="str">
            <v>Công tác kế toán theo mô hình tự chủ tài chính tại Bệnh viện đa khoa huyện Ba Vì</v>
          </cell>
          <cell r="M244">
            <v>0</v>
          </cell>
          <cell r="N244" t="str">
            <v>TS. Đỗ Kiều Oanh</v>
          </cell>
          <cell r="O244" t="str">
            <v xml:space="preserve"> Trường ĐH Kinh tế, ĐHQG Hà Nội</v>
          </cell>
          <cell r="P244">
            <v>0</v>
          </cell>
          <cell r="Q244" t="e">
            <v>#N/A</v>
          </cell>
          <cell r="R244">
            <v>635</v>
          </cell>
          <cell r="S244" t="str">
            <v>/QĐ-ĐHKT ngày 19/03/2020</v>
          </cell>
          <cell r="T244" t="str">
            <v>635/QĐ-ĐHKT ngày 19/03/2020</v>
          </cell>
        </row>
        <row r="245">
          <cell r="C245" t="str">
            <v>Nguyễn Thị Hồng Nhung 01/09/1980</v>
          </cell>
          <cell r="D245" t="str">
            <v>Nguyễn Thị Hồng Nhung</v>
          </cell>
          <cell r="E245" t="str">
            <v>01/09/1980</v>
          </cell>
          <cell r="F245">
            <v>0</v>
          </cell>
          <cell r="G245" t="str">
            <v>Kế toán - Kiểm toán</v>
          </cell>
          <cell r="H245" t="str">
            <v>Kế toán</v>
          </cell>
          <cell r="I245" t="str">
            <v>8340301</v>
          </cell>
          <cell r="J245" t="str">
            <v>QH-2018-E</v>
          </cell>
          <cell r="K245">
            <v>2</v>
          </cell>
          <cell r="L245" t="str">
            <v>Tổ chức công tác kế toán tại bệnh viện Bạch Mai</v>
          </cell>
          <cell r="M245">
            <v>0</v>
          </cell>
          <cell r="N245" t="str">
            <v>PGS.TS Lê Kim Ngọc</v>
          </cell>
          <cell r="O245" t="str">
            <v>Trường ĐH Kinh tế quốc dân</v>
          </cell>
          <cell r="P245">
            <v>0</v>
          </cell>
          <cell r="Q245" t="e">
            <v>#N/A</v>
          </cell>
          <cell r="R245">
            <v>636</v>
          </cell>
          <cell r="S245" t="str">
            <v>/QĐ-ĐHKT ngày 19/03/2020</v>
          </cell>
          <cell r="T245" t="str">
            <v>636/QĐ-ĐHKT ngày 19/03/2020</v>
          </cell>
        </row>
        <row r="246">
          <cell r="C246" t="str">
            <v>Phạm Thị Ngọc Ánh 21/10/1995</v>
          </cell>
          <cell r="D246" t="str">
            <v>Phạm Thị Ngọc Ánh</v>
          </cell>
          <cell r="E246" t="str">
            <v>21/10/1995</v>
          </cell>
          <cell r="F246">
            <v>0</v>
          </cell>
          <cell r="G246" t="str">
            <v>Kế toán - Kiểm toán</v>
          </cell>
          <cell r="H246" t="str">
            <v>Kế toán</v>
          </cell>
          <cell r="I246" t="str">
            <v>8340301</v>
          </cell>
          <cell r="J246" t="str">
            <v>QH-2018-E</v>
          </cell>
          <cell r="K246">
            <v>2</v>
          </cell>
          <cell r="L246" t="str">
            <v>Kiểm soát nội bộ hoạt động  huy động vốn tại ngân hàng TMCP Ngoại thương Việt Nam - Chi nhánh Sở Giao Dịch</v>
          </cell>
          <cell r="M246">
            <v>0</v>
          </cell>
          <cell r="N246" t="str">
            <v>TS. Tạ Quang Bình</v>
          </cell>
          <cell r="O246" t="str">
            <v>Trường ĐH Thương Mại</v>
          </cell>
          <cell r="P246">
            <v>0</v>
          </cell>
          <cell r="Q246" t="e">
            <v>#N/A</v>
          </cell>
          <cell r="R246">
            <v>637</v>
          </cell>
          <cell r="S246" t="str">
            <v>/QĐ-ĐHKT ngày 19/03/2020</v>
          </cell>
          <cell r="T246" t="str">
            <v>637/QĐ-ĐHKT ngày 19/03/2020</v>
          </cell>
        </row>
        <row r="247">
          <cell r="C247" t="str">
            <v>Nguyễn Thế Lâm 02/11/1995</v>
          </cell>
          <cell r="D247" t="str">
            <v>Nguyễn Thế Lâm</v>
          </cell>
          <cell r="E247" t="str">
            <v>02/11/1995</v>
          </cell>
          <cell r="F247">
            <v>0</v>
          </cell>
          <cell r="G247" t="str">
            <v>Kế toán - Kiểm toán</v>
          </cell>
          <cell r="H247" t="str">
            <v>Kế toán</v>
          </cell>
          <cell r="I247" t="str">
            <v>8340301</v>
          </cell>
          <cell r="J247" t="str">
            <v>QH-2018-E</v>
          </cell>
          <cell r="K247">
            <v>2</v>
          </cell>
          <cell r="L247" t="str">
            <v>Kiểm soát nội bộ quy trình cho vay tại Ngân hàng TMCP Ngoại Thương Việt Nam - Chi nhánh Sở Giao dịch</v>
          </cell>
          <cell r="M247" t="str">
            <v>TS. Đặng Qúy Dương</v>
          </cell>
          <cell r="N247" t="str">
            <v>PGS.TS Nguyễn Phú Giang</v>
          </cell>
          <cell r="O247" t="str">
            <v>Trường ĐH Thương Mại</v>
          </cell>
          <cell r="P247">
            <v>0</v>
          </cell>
          <cell r="Q247" t="e">
            <v>#N/A</v>
          </cell>
          <cell r="R247">
            <v>638</v>
          </cell>
          <cell r="S247" t="str">
            <v>/QĐ-ĐHKT ngày 19/03/2020</v>
          </cell>
          <cell r="T247" t="str">
            <v>638/QĐ-ĐHKT ngày 19/03/2020</v>
          </cell>
        </row>
        <row r="248">
          <cell r="C248" t="str">
            <v>Nguyễn Thị Thúy 05/06/1985</v>
          </cell>
          <cell r="D248" t="str">
            <v>Nguyễn Thị Thúy</v>
          </cell>
          <cell r="E248" t="str">
            <v>05/06/1985</v>
          </cell>
          <cell r="F248">
            <v>0</v>
          </cell>
          <cell r="G248" t="str">
            <v>Kế toán - Kiểm toán</v>
          </cell>
          <cell r="H248" t="str">
            <v>Kế toán</v>
          </cell>
          <cell r="I248" t="str">
            <v>8340301</v>
          </cell>
          <cell r="J248" t="str">
            <v>QH-2018-E</v>
          </cell>
          <cell r="K248">
            <v>2</v>
          </cell>
          <cell r="L248" t="str">
            <v>Phân tích và dự báo tài chính tại Công ty Cổ phần Y tế Quang Minh</v>
          </cell>
          <cell r="M248" t="str">
            <v>PGS.TS. Đỗ Minh Cương</v>
          </cell>
          <cell r="N248" t="str">
            <v>TS. Nguyễn Thị Hồng Thúy</v>
          </cell>
          <cell r="O248" t="str">
            <v xml:space="preserve"> Trường ĐH Kinh tế, ĐHQG Hà Nội</v>
          </cell>
          <cell r="P248">
            <v>0</v>
          </cell>
          <cell r="Q248" t="e">
            <v>#N/A</v>
          </cell>
          <cell r="R248">
            <v>639</v>
          </cell>
          <cell r="S248" t="str">
            <v>/QĐ-ĐHKT ngày 19/03/2020</v>
          </cell>
          <cell r="T248" t="str">
            <v>639/QĐ-ĐHKT ngày 19/03/2020</v>
          </cell>
        </row>
        <row r="249">
          <cell r="C249" t="str">
            <v>Bùi Đăng Tiến 05/08/1993</v>
          </cell>
          <cell r="D249" t="str">
            <v>Bùi Đăng Tiến</v>
          </cell>
          <cell r="E249" t="str">
            <v>05/08/1993</v>
          </cell>
          <cell r="F249">
            <v>0</v>
          </cell>
          <cell r="G249" t="str">
            <v>Kế toán - Kiểm toán</v>
          </cell>
          <cell r="H249" t="str">
            <v>Kế toán</v>
          </cell>
          <cell r="I249" t="str">
            <v>8340301</v>
          </cell>
          <cell r="J249" t="str">
            <v>QH-2018-E</v>
          </cell>
          <cell r="K249">
            <v>2</v>
          </cell>
          <cell r="L249" t="str">
            <v>Kiểm soát nội bộ hoạt động thanh toán quốc tế tại Ngân hàng Nông nghiệp và Phát triển Nông thôn Việt Nam - Chi nhánh tỉnh Phú Thọ</v>
          </cell>
          <cell r="M249">
            <v>0</v>
          </cell>
          <cell r="N249" t="str">
            <v>TS. Nguyễn Thị Hồng Thúy</v>
          </cell>
          <cell r="O249" t="str">
            <v xml:space="preserve"> Trường ĐH Kinh tế, ĐHQG Hà Nội</v>
          </cell>
          <cell r="P249">
            <v>0</v>
          </cell>
          <cell r="Q249" t="e">
            <v>#N/A</v>
          </cell>
          <cell r="R249">
            <v>640</v>
          </cell>
          <cell r="S249" t="str">
            <v>/QĐ-ĐHKT ngày 19/03/2020</v>
          </cell>
          <cell r="T249" t="str">
            <v>640/QĐ-ĐHKT ngày 19/03/2020</v>
          </cell>
        </row>
        <row r="250">
          <cell r="C250" t="str">
            <v>Đinh Thị Dung 06/11/1986</v>
          </cell>
          <cell r="D250" t="str">
            <v>Đinh Thị Dung</v>
          </cell>
          <cell r="E250" t="str">
            <v>06/11/1986</v>
          </cell>
          <cell r="F250">
            <v>0</v>
          </cell>
          <cell r="G250" t="str">
            <v>Kế toán - Kiểm toán</v>
          </cell>
          <cell r="H250" t="str">
            <v>Kế toán</v>
          </cell>
          <cell r="I250" t="str">
            <v>8340301</v>
          </cell>
          <cell r="J250" t="str">
            <v>QH-2018-E</v>
          </cell>
          <cell r="K250">
            <v>2</v>
          </cell>
          <cell r="L250" t="str">
            <v>Phân tích và dự báo tài chính tại Công ty TNHH Daesun Vina</v>
          </cell>
          <cell r="M250">
            <v>0</v>
          </cell>
          <cell r="N250" t="str">
            <v>PGS.TS Trần Văn Thuận</v>
          </cell>
          <cell r="O250" t="str">
            <v>Trường ĐH Kinh tế quốc dân</v>
          </cell>
          <cell r="P250">
            <v>0</v>
          </cell>
          <cell r="Q250" t="e">
            <v>#N/A</v>
          </cell>
          <cell r="R250">
            <v>641</v>
          </cell>
          <cell r="S250" t="str">
            <v>/QĐ-ĐHKT ngày 19/03/2020</v>
          </cell>
          <cell r="T250" t="str">
            <v>641/QĐ-ĐHKT ngày 19/03/2020</v>
          </cell>
        </row>
        <row r="251">
          <cell r="C251" t="str">
            <v>Văn Thị Cẩm Giang 04/04/1990</v>
          </cell>
          <cell r="D251" t="str">
            <v>Văn Thị Cẩm Giang</v>
          </cell>
          <cell r="E251" t="str">
            <v>04/04/1990</v>
          </cell>
          <cell r="F251">
            <v>0</v>
          </cell>
          <cell r="G251" t="str">
            <v>Kế toán - Kiểm toán</v>
          </cell>
          <cell r="H251" t="str">
            <v>Kế toán</v>
          </cell>
          <cell r="I251" t="str">
            <v>8340301</v>
          </cell>
          <cell r="J251" t="str">
            <v>QH-2018-E</v>
          </cell>
          <cell r="K251">
            <v>2</v>
          </cell>
          <cell r="L251" t="str">
            <v xml:space="preserve">Kiểm soát nội bộ quy trình huy động vốn tại Ngân hàng đầu tư và phát triển Việt Nam - Chi nhánh Ngọc Khánh Hà Nội </v>
          </cell>
          <cell r="M251">
            <v>0</v>
          </cell>
          <cell r="N251" t="str">
            <v>PGS.TS Phan Trung Kiên</v>
          </cell>
          <cell r="O251" t="str">
            <v>Trường ĐH Kinh tế quốc dân</v>
          </cell>
          <cell r="P251">
            <v>0</v>
          </cell>
          <cell r="Q251">
            <v>0</v>
          </cell>
          <cell r="R251">
            <v>642</v>
          </cell>
          <cell r="S251" t="str">
            <v>/QĐ-ĐHKT ngày 19/03/2020</v>
          </cell>
          <cell r="T251" t="str">
            <v>642/QĐ-ĐHKT ngày 19/03/2020</v>
          </cell>
        </row>
        <row r="252">
          <cell r="C252" t="str">
            <v>Vũ Hồng Hoa 20/11/1993</v>
          </cell>
          <cell r="D252" t="str">
            <v>Vũ Hồng Hoa</v>
          </cell>
          <cell r="E252" t="str">
            <v>20/11/1993</v>
          </cell>
          <cell r="F252">
            <v>0</v>
          </cell>
          <cell r="G252" t="str">
            <v>Kế toán - Kiểm toán</v>
          </cell>
          <cell r="H252" t="str">
            <v>Kế toán</v>
          </cell>
          <cell r="I252" t="str">
            <v>8340301</v>
          </cell>
          <cell r="J252" t="str">
            <v>QH-2018-E</v>
          </cell>
          <cell r="K252">
            <v>2</v>
          </cell>
          <cell r="L252" t="str">
            <v>Phân tích và dự báo tài chính HTX Thành Sơn, Bản Xèo</v>
          </cell>
          <cell r="M252">
            <v>0</v>
          </cell>
          <cell r="N252" t="str">
            <v>TS. Nguyễn Tố Tâm</v>
          </cell>
          <cell r="O252" t="str">
            <v>Trường ĐH Điện Lực</v>
          </cell>
          <cell r="P252">
            <v>0</v>
          </cell>
          <cell r="Q252">
            <v>0</v>
          </cell>
          <cell r="R252">
            <v>643</v>
          </cell>
          <cell r="S252" t="str">
            <v>/QĐ-ĐHKT ngày 19/03/2020</v>
          </cell>
          <cell r="T252" t="str">
            <v>643/QĐ-ĐHKT ngày 19/03/2020</v>
          </cell>
        </row>
        <row r="253">
          <cell r="C253" t="str">
            <v>Lê Thị Oanh 08/06/1989</v>
          </cell>
          <cell r="D253" t="str">
            <v>Lê Thị Oanh</v>
          </cell>
          <cell r="E253" t="str">
            <v>08/06/1989</v>
          </cell>
          <cell r="F253">
            <v>0</v>
          </cell>
          <cell r="G253" t="str">
            <v>Kế toán - Kiểm toán</v>
          </cell>
          <cell r="H253" t="str">
            <v>Kế toán</v>
          </cell>
          <cell r="I253" t="str">
            <v>8340301</v>
          </cell>
          <cell r="J253" t="str">
            <v>QH-2018-E</v>
          </cell>
          <cell r="K253">
            <v>2</v>
          </cell>
          <cell r="L253" t="str">
            <v>Kiểm soát nội bộ hoạt động huy động vốn tại Ngân hàng TMCP Công Thương Việt Nam - Chi nhánh Đông Anh</v>
          </cell>
          <cell r="M253">
            <v>0</v>
          </cell>
          <cell r="N253" t="str">
            <v>TS. Nguyễn Thị Hương Liên</v>
          </cell>
          <cell r="O253" t="str">
            <v xml:space="preserve"> Trường ĐH Kinh tế, ĐHQG Hà Nội</v>
          </cell>
          <cell r="P253">
            <v>0</v>
          </cell>
          <cell r="Q253">
            <v>0</v>
          </cell>
          <cell r="R253">
            <v>644</v>
          </cell>
          <cell r="S253" t="str">
            <v>/QĐ-ĐHKT ngày 19/03/2020</v>
          </cell>
          <cell r="T253" t="str">
            <v>644/QĐ-ĐHKT ngày 19/03/2020</v>
          </cell>
        </row>
        <row r="254">
          <cell r="C254" t="str">
            <v>Phạm Hải Oanh 19/11/1994</v>
          </cell>
          <cell r="D254" t="str">
            <v>Phạm Hải Oanh</v>
          </cell>
          <cell r="E254" t="str">
            <v>19/11/1994</v>
          </cell>
          <cell r="F254">
            <v>0</v>
          </cell>
          <cell r="G254" t="str">
            <v>Kế toán - Kiểm toán</v>
          </cell>
          <cell r="H254" t="str">
            <v>Kế toán</v>
          </cell>
          <cell r="I254" t="str">
            <v>8340301</v>
          </cell>
          <cell r="J254" t="str">
            <v>QH-2018-E</v>
          </cell>
          <cell r="K254">
            <v>2</v>
          </cell>
          <cell r="L254" t="str">
            <v>Phân tích hiệu quả sử dụng tài sản tại Tổng công ty Vận tải thủy Petrolimex</v>
          </cell>
          <cell r="M254">
            <v>0</v>
          </cell>
          <cell r="N254" t="str">
            <v>TS. Nguyễn Thị Kim Oanh</v>
          </cell>
          <cell r="O254" t="str">
            <v>Khoa Quốc tế, ĐHQGHN</v>
          </cell>
          <cell r="P254">
            <v>0</v>
          </cell>
          <cell r="Q254">
            <v>0</v>
          </cell>
          <cell r="R254">
            <v>645</v>
          </cell>
          <cell r="S254" t="str">
            <v>/QĐ-ĐHKT ngày 19/03/2020</v>
          </cell>
          <cell r="T254" t="str">
            <v>645/QĐ-ĐHKT ngày 19/03/2020</v>
          </cell>
        </row>
        <row r="255">
          <cell r="C255" t="str">
            <v>Lê Thị Thu Trang 22/11/1991</v>
          </cell>
          <cell r="D255" t="str">
            <v>Lê Thị Thu Trang</v>
          </cell>
          <cell r="E255" t="str">
            <v>22/11/1991</v>
          </cell>
          <cell r="F255">
            <v>0</v>
          </cell>
          <cell r="G255" t="str">
            <v>Kế toán - Kiểm toán</v>
          </cell>
          <cell r="H255" t="str">
            <v>Kế toán</v>
          </cell>
          <cell r="I255" t="str">
            <v>8340301</v>
          </cell>
          <cell r="J255" t="str">
            <v>QH-2018-E</v>
          </cell>
          <cell r="K255">
            <v>2</v>
          </cell>
          <cell r="L255" t="str">
            <v>Nghiên cứu áp dụng mô hình thẻ điểm cân bằng tại Trường Đại học Hà Nội</v>
          </cell>
          <cell r="M255">
            <v>0</v>
          </cell>
          <cell r="N255" t="str">
            <v>TS. Nguyễn Thị Phương Dung</v>
          </cell>
          <cell r="O255" t="str">
            <v>Trường ĐH Bách Khoa Hà Nội</v>
          </cell>
          <cell r="P255">
            <v>0</v>
          </cell>
          <cell r="Q255">
            <v>0</v>
          </cell>
          <cell r="R255">
            <v>646</v>
          </cell>
          <cell r="S255" t="str">
            <v>/QĐ-ĐHKT ngày 19/03/2020</v>
          </cell>
          <cell r="T255" t="str">
            <v>646/QĐ-ĐHKT ngày 19/03/2020</v>
          </cell>
        </row>
        <row r="256">
          <cell r="C256" t="str">
            <v>Nguyễn Thị Ngọc Trinh 04/12/1985</v>
          </cell>
          <cell r="D256" t="str">
            <v>Nguyễn Thị Ngọc Trinh</v>
          </cell>
          <cell r="E256" t="str">
            <v>04/12/1985</v>
          </cell>
          <cell r="F256">
            <v>0</v>
          </cell>
          <cell r="G256" t="str">
            <v>Kế toán - Kiểm toán</v>
          </cell>
          <cell r="H256" t="str">
            <v>Kế toán</v>
          </cell>
          <cell r="I256" t="str">
            <v>8340301</v>
          </cell>
          <cell r="J256" t="str">
            <v>QH-2018-E</v>
          </cell>
          <cell r="K256">
            <v>2</v>
          </cell>
          <cell r="L256" t="str">
            <v>Vận dụng thẻ điểm cân bằng đánh giá hiệu quả hoạt động tại Trung tâm kinh doanh VNPT Tiền Giang</v>
          </cell>
          <cell r="M256">
            <v>0</v>
          </cell>
          <cell r="N256" t="str">
            <v>TS. Nguyễn Thị Hương Liên</v>
          </cell>
          <cell r="O256" t="str">
            <v xml:space="preserve"> Trường ĐH Kinh tế, ĐHQG Hà Nội</v>
          </cell>
          <cell r="P256">
            <v>0</v>
          </cell>
          <cell r="Q256">
            <v>0</v>
          </cell>
          <cell r="R256">
            <v>647</v>
          </cell>
          <cell r="S256" t="str">
            <v>/QĐ-ĐHKT ngày 19/03/2020</v>
          </cell>
          <cell r="T256" t="str">
            <v>647/QĐ-ĐHKT ngày 19/03/2020</v>
          </cell>
        </row>
        <row r="257">
          <cell r="C257" t="str">
            <v>Nguyễn Bá Chinh 17/08/1984</v>
          </cell>
          <cell r="D257" t="str">
            <v>Nguyễn Bá Chinh</v>
          </cell>
          <cell r="E257" t="str">
            <v>17/08/1984</v>
          </cell>
          <cell r="F257">
            <v>0</v>
          </cell>
          <cell r="G257" t="str">
            <v>Kế toán - Kiểm toán</v>
          </cell>
          <cell r="H257" t="str">
            <v>Kế toán</v>
          </cell>
          <cell r="I257" t="str">
            <v>8340301</v>
          </cell>
          <cell r="J257" t="str">
            <v>QH-2018-E</v>
          </cell>
          <cell r="K257">
            <v>2</v>
          </cell>
          <cell r="L257" t="str">
            <v>Vận dụng thẻ điểm cân bằng đánh giá hiệu quả hoạt động tại Công ty TNHH Kiểm toán Tư vấn Độc lập</v>
          </cell>
          <cell r="M257">
            <v>0</v>
          </cell>
          <cell r="N257" t="str">
            <v>TS. Nguyễn Thị Thanh Hải</v>
          </cell>
          <cell r="O257" t="str">
            <v xml:space="preserve"> Trường ĐH Kinh tế, ĐHQG Hà Nội</v>
          </cell>
          <cell r="P257">
            <v>0</v>
          </cell>
          <cell r="Q257">
            <v>0</v>
          </cell>
          <cell r="R257">
            <v>648</v>
          </cell>
          <cell r="S257" t="str">
            <v>/QĐ-ĐHKT ngày 19/03/2020</v>
          </cell>
          <cell r="T257" t="str">
            <v>648/QĐ-ĐHKT ngày 19/03/2020</v>
          </cell>
        </row>
        <row r="258">
          <cell r="C258" t="str">
            <v>Lê Tuấn Hiền 01/07/1994</v>
          </cell>
          <cell r="D258" t="str">
            <v>Lê Tuấn Hiền</v>
          </cell>
          <cell r="E258" t="str">
            <v>01/07/1994</v>
          </cell>
          <cell r="F258">
            <v>0</v>
          </cell>
          <cell r="G258" t="str">
            <v>Kế toán - Kiểm toán</v>
          </cell>
          <cell r="H258" t="str">
            <v>Kế toán</v>
          </cell>
          <cell r="I258" t="str">
            <v>8340301</v>
          </cell>
          <cell r="J258" t="str">
            <v>QH-2018-E</v>
          </cell>
          <cell r="K258">
            <v>2</v>
          </cell>
          <cell r="L258" t="str">
            <v>Phân tích tài chính tại Công ty CPTM Thiết bị Khoa học Kỹ thuật Việt Nam Vinaquis</v>
          </cell>
          <cell r="M258">
            <v>0</v>
          </cell>
          <cell r="N258" t="str">
            <v>PGS.TS Nguyễn Thị Thu Liên</v>
          </cell>
          <cell r="O258" t="str">
            <v>Trường ĐH Kinh tế quốc dân</v>
          </cell>
          <cell r="P258">
            <v>0</v>
          </cell>
          <cell r="Q258">
            <v>0</v>
          </cell>
          <cell r="R258">
            <v>649</v>
          </cell>
          <cell r="S258" t="str">
            <v>/QĐ-ĐHKT ngày 19/03/2020</v>
          </cell>
          <cell r="T258" t="str">
            <v>649/QĐ-ĐHKT ngày 19/03/2020</v>
          </cell>
        </row>
        <row r="259">
          <cell r="C259" t="str">
            <v>Nguyễn Thị Thư 02/09/1995</v>
          </cell>
          <cell r="D259" t="str">
            <v>Nguyễn Thị Thư</v>
          </cell>
          <cell r="E259" t="str">
            <v>02/09/1995</v>
          </cell>
          <cell r="F259">
            <v>0</v>
          </cell>
          <cell r="G259" t="str">
            <v>Kế toán - Kiểm toán</v>
          </cell>
          <cell r="H259" t="str">
            <v>Kế toán</v>
          </cell>
          <cell r="I259" t="str">
            <v>8340301</v>
          </cell>
          <cell r="J259" t="str">
            <v>QH-2018-E</v>
          </cell>
          <cell r="K259">
            <v>2</v>
          </cell>
          <cell r="L259" t="str">
            <v>Kế toán quản trị chi phí tại Công ty cổ phần đầu tư và xây dựng cầu đường số 18.6</v>
          </cell>
          <cell r="M259">
            <v>0</v>
          </cell>
          <cell r="N259" t="str">
            <v>TS. Phan Thị Anh Đào</v>
          </cell>
          <cell r="O259" t="str">
            <v>Học viên Ngân hàng</v>
          </cell>
          <cell r="P259">
            <v>0</v>
          </cell>
          <cell r="Q259">
            <v>0</v>
          </cell>
          <cell r="R259">
            <v>650</v>
          </cell>
          <cell r="S259" t="str">
            <v>/QĐ-ĐHKT ngày 19/03/2020</v>
          </cell>
          <cell r="T259" t="str">
            <v>650/QĐ-ĐHKT ngày 19/03/2020</v>
          </cell>
        </row>
        <row r="260">
          <cell r="C260" t="str">
            <v>Tống Thị Giang 28/04/1979</v>
          </cell>
          <cell r="D260" t="str">
            <v>Tống Thị Giang</v>
          </cell>
          <cell r="E260" t="str">
            <v>28/04/1979</v>
          </cell>
          <cell r="F260">
            <v>0</v>
          </cell>
          <cell r="G260" t="str">
            <v>Kế toán - Kiểm toán</v>
          </cell>
          <cell r="H260" t="str">
            <v>Kế toán</v>
          </cell>
          <cell r="I260" t="str">
            <v>8340301</v>
          </cell>
          <cell r="J260" t="str">
            <v>QH-2018-E</v>
          </cell>
          <cell r="K260">
            <v>2</v>
          </cell>
          <cell r="L260" t="str">
            <v>Công tác Quản lý thuế xuất nhập khẩu tại Tổng cục Hải quan</v>
          </cell>
          <cell r="M260">
            <v>0</v>
          </cell>
          <cell r="N260" t="str">
            <v>TS. Trần Thế Nữ</v>
          </cell>
          <cell r="O260" t="str">
            <v xml:space="preserve"> Trường ĐH Kinh tế, ĐHQG Hà Nội</v>
          </cell>
          <cell r="P260">
            <v>0</v>
          </cell>
          <cell r="Q260">
            <v>0</v>
          </cell>
          <cell r="R260">
            <v>651</v>
          </cell>
          <cell r="S260" t="str">
            <v>/QĐ-ĐHKT ngày 19/03/2020</v>
          </cell>
          <cell r="T260" t="str">
            <v>651/QĐ-ĐHKT ngày 19/03/2020</v>
          </cell>
        </row>
        <row r="261">
          <cell r="C261" t="str">
            <v>Hoàng Thị Hà 15/02/1983</v>
          </cell>
          <cell r="D261" t="str">
            <v>Hoàng Thị Hà</v>
          </cell>
          <cell r="E261" t="str">
            <v>15/02/1983</v>
          </cell>
          <cell r="F261">
            <v>0</v>
          </cell>
          <cell r="G261" t="str">
            <v>Kế toán - Kiểm toán</v>
          </cell>
          <cell r="H261" t="str">
            <v>Kế toán</v>
          </cell>
          <cell r="I261" t="str">
            <v>8340301</v>
          </cell>
          <cell r="J261" t="str">
            <v>QH-2018-E</v>
          </cell>
          <cell r="K261">
            <v>2</v>
          </cell>
          <cell r="L261" t="str">
            <v>Quản lý tài sản công tại Tổng cục Hải quan</v>
          </cell>
          <cell r="M261">
            <v>0</v>
          </cell>
          <cell r="N261" t="str">
            <v>TS. Phạm Ngọc Quang</v>
          </cell>
          <cell r="O261" t="str">
            <v xml:space="preserve"> Trường ĐH Kinh tế, ĐHQG Hà Nội</v>
          </cell>
          <cell r="P261">
            <v>0</v>
          </cell>
          <cell r="Q261">
            <v>0</v>
          </cell>
          <cell r="R261">
            <v>652</v>
          </cell>
          <cell r="S261" t="str">
            <v>/QĐ-ĐHKT ngày 19/03/2020</v>
          </cell>
          <cell r="T261" t="str">
            <v>652/QĐ-ĐHKT ngày 19/03/2020</v>
          </cell>
        </row>
        <row r="262">
          <cell r="C262" t="str">
            <v>Hà Thị Ánh Hương 08/07/1986</v>
          </cell>
          <cell r="D262" t="str">
            <v>Hà Thị Ánh Hương</v>
          </cell>
          <cell r="E262" t="str">
            <v>08/07/1986</v>
          </cell>
          <cell r="F262">
            <v>0</v>
          </cell>
          <cell r="G262" t="str">
            <v>Kế toán - Kiểm toán</v>
          </cell>
          <cell r="H262" t="str">
            <v>Kế toán</v>
          </cell>
          <cell r="I262" t="str">
            <v>8340301</v>
          </cell>
          <cell r="J262" t="str">
            <v>QH-2018-E</v>
          </cell>
          <cell r="K262">
            <v>2</v>
          </cell>
          <cell r="L262" t="str">
            <v>Công tác kiểm tra thuế doanh nghiệp nhỏ và vừa tại chi cục thuế quận Thanh Xuân</v>
          </cell>
          <cell r="M262">
            <v>0</v>
          </cell>
          <cell r="N262" t="str">
            <v>TS. Vũ Thị Kim Anh</v>
          </cell>
          <cell r="O262" t="str">
            <v>Trường ĐH Công Đoàn</v>
          </cell>
          <cell r="P262">
            <v>0</v>
          </cell>
          <cell r="Q262">
            <v>0</v>
          </cell>
          <cell r="R262">
            <v>653</v>
          </cell>
          <cell r="S262" t="str">
            <v>/QĐ-ĐHKT ngày 19/03/2020</v>
          </cell>
          <cell r="T262" t="str">
            <v>653/QĐ-ĐHKT ngày 19/03/2020</v>
          </cell>
        </row>
        <row r="263">
          <cell r="C263" t="str">
            <v>Ngô Thị Tuyết Mai 09/07/1986</v>
          </cell>
          <cell r="D263" t="str">
            <v>Ngô Thị Tuyết Mai</v>
          </cell>
          <cell r="E263" t="str">
            <v>09/07/1986</v>
          </cell>
          <cell r="F263">
            <v>0</v>
          </cell>
          <cell r="G263" t="str">
            <v>Kế toán - Kiểm toán</v>
          </cell>
          <cell r="H263" t="str">
            <v>Kế toán</v>
          </cell>
          <cell r="I263" t="str">
            <v>8340301</v>
          </cell>
          <cell r="J263" t="str">
            <v>QH-2018-E</v>
          </cell>
          <cell r="K263">
            <v>2</v>
          </cell>
          <cell r="L263" t="str">
            <v>Công tác quản lý thu thuế thu nhập doanh nghiệp tại cục Thuế thành phố Hà Nội</v>
          </cell>
          <cell r="M263">
            <v>0</v>
          </cell>
          <cell r="N263" t="str">
            <v>TS. Phạm Ngọc Quang</v>
          </cell>
          <cell r="O263" t="str">
            <v xml:space="preserve"> Trường ĐH Kinh tế, ĐHQG Hà Nội</v>
          </cell>
          <cell r="P263">
            <v>0</v>
          </cell>
          <cell r="Q263">
            <v>0</v>
          </cell>
          <cell r="R263">
            <v>654</v>
          </cell>
          <cell r="S263" t="str">
            <v>/QĐ-ĐHKT ngày 19/03/2020</v>
          </cell>
          <cell r="T263" t="str">
            <v>654/QĐ-ĐHKT ngày 19/03/2020</v>
          </cell>
        </row>
        <row r="264">
          <cell r="C264" t="str">
            <v>Phạm Thị Lan Phương 20/03/1980</v>
          </cell>
          <cell r="D264" t="str">
            <v>Phạm Thị Lan Phương</v>
          </cell>
          <cell r="E264" t="str">
            <v>20/03/1980</v>
          </cell>
          <cell r="F264">
            <v>0</v>
          </cell>
          <cell r="G264" t="str">
            <v>Kế toán - Kiểm toán</v>
          </cell>
          <cell r="H264" t="str">
            <v>Kế toán</v>
          </cell>
          <cell r="I264" t="str">
            <v>8340301</v>
          </cell>
          <cell r="J264" t="str">
            <v>QH-2018-E</v>
          </cell>
          <cell r="K264">
            <v>2</v>
          </cell>
          <cell r="L264" t="str">
            <v>Công tác kế toán quản trị chi phí tại Công ty TNHH Thiết bị Xây dựng Hồng Hà</v>
          </cell>
          <cell r="M264">
            <v>0</v>
          </cell>
          <cell r="N264" t="str">
            <v>PGS.TS Nguyễn Thị Hồng Nga</v>
          </cell>
          <cell r="O264" t="str">
            <v>Trường ĐH Công nghiệp</v>
          </cell>
          <cell r="P264">
            <v>0</v>
          </cell>
          <cell r="Q264">
            <v>0</v>
          </cell>
          <cell r="R264">
            <v>655</v>
          </cell>
          <cell r="S264" t="str">
            <v>/QĐ-ĐHKT ngày 19/03/2020</v>
          </cell>
          <cell r="T264" t="str">
            <v>655/QĐ-ĐHKT ngày 19/03/2020</v>
          </cell>
        </row>
        <row r="265">
          <cell r="C265" t="str">
            <v>Trần Thị Kim Trang 18/04/1983</v>
          </cell>
          <cell r="D265" t="str">
            <v>Trần Thị Kim Trang</v>
          </cell>
          <cell r="E265" t="str">
            <v>18/04/1983</v>
          </cell>
          <cell r="F265">
            <v>0</v>
          </cell>
          <cell r="G265" t="str">
            <v>Kế toán - Kiểm toán</v>
          </cell>
          <cell r="H265" t="str">
            <v>Kế toán</v>
          </cell>
          <cell r="I265" t="str">
            <v>8340301</v>
          </cell>
          <cell r="J265" t="str">
            <v>QH-2018-E</v>
          </cell>
          <cell r="K265">
            <v>2</v>
          </cell>
          <cell r="L265" t="str">
            <v>Thanh tra, kiểm tra thuế các Doanh nghiệp FDI trên địa bàn tỉnh Vĩnh Phúc</v>
          </cell>
          <cell r="M265">
            <v>0</v>
          </cell>
          <cell r="N265" t="str">
            <v>TS. Trần Thế Nữ</v>
          </cell>
          <cell r="O265" t="str">
            <v xml:space="preserve"> Trường ĐH Kinh tế, ĐHQG Hà Nội</v>
          </cell>
          <cell r="P265">
            <v>0</v>
          </cell>
          <cell r="Q265">
            <v>0</v>
          </cell>
          <cell r="R265">
            <v>656</v>
          </cell>
          <cell r="S265" t="str">
            <v>/QĐ-ĐHKT ngày 19/03/2020</v>
          </cell>
          <cell r="T265" t="str">
            <v>656/QĐ-ĐHKT ngày 19/03/2020</v>
          </cell>
        </row>
        <row r="266">
          <cell r="C266" t="str">
            <v>Đàm Xuân Cường 25/03/1996</v>
          </cell>
          <cell r="D266" t="str">
            <v xml:space="preserve">Đàm Xuân Cường </v>
          </cell>
          <cell r="E266" t="str">
            <v>25/03/1996</v>
          </cell>
          <cell r="F266">
            <v>0</v>
          </cell>
          <cell r="G266" t="str">
            <v>Tài chính - Ngân hàng</v>
          </cell>
          <cell r="H266" t="str">
            <v>Tài chính - Ngân hàng</v>
          </cell>
          <cell r="I266" t="str">
            <v>8340201</v>
          </cell>
          <cell r="J266" t="str">
            <v>QH-2018-E</v>
          </cell>
          <cell r="K266">
            <v>2</v>
          </cell>
          <cell r="L266" t="str">
            <v>Phát triển hoạt động tín dụng khách hàng cá nhân tại Ngân hàng TMCP Hàng Hải (MSB) - Chi nhánh Đống Đa</v>
          </cell>
          <cell r="M266">
            <v>0</v>
          </cell>
          <cell r="N266" t="str">
            <v>TS. Nguyễn Thị Nhung</v>
          </cell>
          <cell r="O266" t="str">
            <v xml:space="preserve"> Trường ĐH Kinh tế, ĐHQG Hà Nội</v>
          </cell>
          <cell r="P266">
            <v>0</v>
          </cell>
          <cell r="Q266">
            <v>0</v>
          </cell>
          <cell r="R266">
            <v>657</v>
          </cell>
          <cell r="S266" t="str">
            <v>/QĐ-ĐHKT ngày 19/03/2020</v>
          </cell>
          <cell r="T266" t="str">
            <v>657/QĐ-ĐHKT ngày 19/03/2020</v>
          </cell>
        </row>
        <row r="267">
          <cell r="C267" t="str">
            <v>Trần Mạnh Cường 21/05/1991</v>
          </cell>
          <cell r="D267" t="str">
            <v>Trần Mạnh Cường</v>
          </cell>
          <cell r="E267" t="str">
            <v>21/05/1991</v>
          </cell>
          <cell r="F267">
            <v>0</v>
          </cell>
          <cell r="G267" t="str">
            <v>Tài chính - Ngân hàng</v>
          </cell>
          <cell r="H267" t="str">
            <v>Tài chính - Ngân hàng</v>
          </cell>
          <cell r="I267" t="str">
            <v>8340201</v>
          </cell>
          <cell r="J267" t="str">
            <v>QH-2018-E</v>
          </cell>
          <cell r="K267">
            <v>2</v>
          </cell>
          <cell r="L267" t="str">
            <v>Chất lượng dịch vụ Internet Banking tại Ngân hàng TMCP Ngoại thương Việt Nam</v>
          </cell>
          <cell r="M267">
            <v>0</v>
          </cell>
          <cell r="N267" t="str">
            <v>TS. Đỗ Hồng Nhung</v>
          </cell>
          <cell r="O267" t="str">
            <v>Trường ĐH Kinh tế Quốc dân</v>
          </cell>
          <cell r="P267">
            <v>0</v>
          </cell>
          <cell r="Q267">
            <v>0</v>
          </cell>
          <cell r="R267">
            <v>658</v>
          </cell>
          <cell r="S267" t="str">
            <v>/QĐ-ĐHKT ngày 19/03/2020</v>
          </cell>
          <cell r="T267" t="str">
            <v>658/QĐ-ĐHKT ngày 19/03/2020</v>
          </cell>
        </row>
        <row r="268">
          <cell r="C268" t="str">
            <v>Nguyễn Kim Dung 02/02/1990</v>
          </cell>
          <cell r="D268" t="str">
            <v>Nguyễn Kim Dung</v>
          </cell>
          <cell r="E268" t="str">
            <v>02/02/1990</v>
          </cell>
          <cell r="F268">
            <v>0</v>
          </cell>
          <cell r="G268" t="str">
            <v>Tài chính - Ngân hàng</v>
          </cell>
          <cell r="H268" t="str">
            <v>Tài chính - Ngân hàng</v>
          </cell>
          <cell r="I268" t="str">
            <v>8340201</v>
          </cell>
          <cell r="J268" t="str">
            <v>QH-2018-E</v>
          </cell>
          <cell r="K268">
            <v>2</v>
          </cell>
          <cell r="L268" t="str">
            <v>Phát triển dịch vụ phi tín dụng tại Ngân hàng TMCP Ngoại thương Việt Nam - Chi nhánh Sóc Sơn</v>
          </cell>
          <cell r="M268">
            <v>0</v>
          </cell>
          <cell r="N268" t="str">
            <v>TS. Nguyễn Thị Nhung</v>
          </cell>
          <cell r="O268" t="str">
            <v xml:space="preserve"> Trường ĐH Kinh tế, ĐHQG Hà Nội</v>
          </cell>
          <cell r="P268">
            <v>0</v>
          </cell>
          <cell r="Q268">
            <v>0</v>
          </cell>
          <cell r="R268">
            <v>659</v>
          </cell>
          <cell r="S268" t="str">
            <v>/QĐ-ĐHKT ngày 19/03/2020</v>
          </cell>
          <cell r="T268" t="str">
            <v>659/QĐ-ĐHKT ngày 19/03/2020</v>
          </cell>
        </row>
        <row r="269">
          <cell r="C269" t="str">
            <v>Nguyễn Thị Thanh Dung 14/12/1989</v>
          </cell>
          <cell r="D269" t="str">
            <v>Nguyễn Thị Thanh Dung</v>
          </cell>
          <cell r="E269" t="str">
            <v>14/12/1989</v>
          </cell>
          <cell r="F269">
            <v>0</v>
          </cell>
          <cell r="G269" t="str">
            <v>Tài chính - Ngân hàng</v>
          </cell>
          <cell r="H269" t="str">
            <v>Tài chính - Ngân hàng</v>
          </cell>
          <cell r="I269" t="str">
            <v>8340201</v>
          </cell>
          <cell r="J269" t="str">
            <v>QH-2018-E</v>
          </cell>
          <cell r="K269">
            <v>2</v>
          </cell>
          <cell r="L269" t="str">
            <v>Phát triển hoạt động cho vay đối với doanh nghiệp nhỏ và vừa tại ngân hàng TCMCP Đầu tư và Phát triển Việt Nam - Chi nhánh Hưng Yên</v>
          </cell>
          <cell r="M269">
            <v>0</v>
          </cell>
          <cell r="N269" t="str">
            <v>TS. Đỗ Kiều Oanh</v>
          </cell>
          <cell r="O269" t="str">
            <v xml:space="preserve"> Trường ĐH Kinh tế, ĐHQG Hà Nội</v>
          </cell>
          <cell r="P269">
            <v>0</v>
          </cell>
          <cell r="Q269">
            <v>0</v>
          </cell>
          <cell r="R269">
            <v>660</v>
          </cell>
          <cell r="S269" t="str">
            <v>/QĐ-ĐHKT ngày 19/03/2020</v>
          </cell>
          <cell r="T269" t="str">
            <v>660/QĐ-ĐHKT ngày 19/03/2020</v>
          </cell>
        </row>
        <row r="270">
          <cell r="C270" t="str">
            <v>Nguyễn Khánh Duy 15/02/1994</v>
          </cell>
          <cell r="D270" t="str">
            <v>Nguyễn Khánh Duy</v>
          </cell>
          <cell r="E270" t="str">
            <v>15/02/1994</v>
          </cell>
          <cell r="F270">
            <v>0</v>
          </cell>
          <cell r="G270" t="str">
            <v>Tài chính - Ngân hàng</v>
          </cell>
          <cell r="H270" t="str">
            <v>Tài chính - Ngân hàng</v>
          </cell>
          <cell r="I270" t="str">
            <v>8340201</v>
          </cell>
          <cell r="J270" t="str">
            <v>QH-2018-E</v>
          </cell>
          <cell r="K270">
            <v>2</v>
          </cell>
          <cell r="L270" t="str">
            <v>Chất lượng thanh toán quốc tế tại ngân hàng TMCP Hàng Hải Việt Nam (MSB)- Chi Nhánh Thanh Xuân</v>
          </cell>
          <cell r="M270">
            <v>0</v>
          </cell>
          <cell r="N270" t="str">
            <v>TS. Vũ Thị Loan</v>
          </cell>
          <cell r="O270" t="str">
            <v xml:space="preserve"> Trường ĐH Kinh tế, ĐHQG Hà Nội</v>
          </cell>
          <cell r="P270">
            <v>0</v>
          </cell>
          <cell r="Q270">
            <v>0</v>
          </cell>
          <cell r="R270">
            <v>661</v>
          </cell>
          <cell r="S270" t="str">
            <v>/QĐ-ĐHKT ngày 19/03/2020</v>
          </cell>
          <cell r="T270" t="str">
            <v>661/QĐ-ĐHKT ngày 19/03/2020</v>
          </cell>
        </row>
        <row r="271">
          <cell r="C271" t="str">
            <v>Bùi Xuân Dũng 04/09/1993</v>
          </cell>
          <cell r="D271" t="str">
            <v>Bùi Xuân Dũng</v>
          </cell>
          <cell r="E271" t="str">
            <v>04/09/1993</v>
          </cell>
          <cell r="F271">
            <v>0</v>
          </cell>
          <cell r="G271" t="str">
            <v>Tài chính - Ngân hàng</v>
          </cell>
          <cell r="H271" t="str">
            <v>Tài chính - Ngân hàng</v>
          </cell>
          <cell r="I271" t="str">
            <v>8340201</v>
          </cell>
          <cell r="J271" t="str">
            <v>QH-2018-E</v>
          </cell>
          <cell r="K271">
            <v>2</v>
          </cell>
          <cell r="L271" t="str">
            <v>Quản trị rủi ro tín dụng tại ngân hàng TMCP Quân Đội - Chi nhánh Đông Anh</v>
          </cell>
          <cell r="M271">
            <v>0</v>
          </cell>
          <cell r="N271" t="str">
            <v>PGS.TS. Trần Thị Thái Hà</v>
          </cell>
          <cell r="O271" t="str">
            <v>Nguyên Cán bộ Trường ĐH Kinh tế, ĐHQGHN</v>
          </cell>
          <cell r="P271">
            <v>0</v>
          </cell>
          <cell r="Q271">
            <v>0</v>
          </cell>
          <cell r="R271">
            <v>662</v>
          </cell>
          <cell r="S271" t="str">
            <v>/QĐ-ĐHKT ngày 19/03/2020</v>
          </cell>
          <cell r="T271" t="str">
            <v>662/QĐ-ĐHKT ngày 19/03/2020</v>
          </cell>
        </row>
        <row r="272">
          <cell r="C272" t="str">
            <v>Lê Đức Đại 18/01/1977</v>
          </cell>
          <cell r="D272" t="str">
            <v>Lê Đức Đại</v>
          </cell>
          <cell r="E272" t="str">
            <v>18/01/1977</v>
          </cell>
          <cell r="F272">
            <v>0</v>
          </cell>
          <cell r="G272" t="str">
            <v>Tài chính - Ngân hàng</v>
          </cell>
          <cell r="H272" t="str">
            <v>Tài chính - Ngân hàng</v>
          </cell>
          <cell r="I272" t="str">
            <v>8340201</v>
          </cell>
          <cell r="J272" t="str">
            <v>QH-2018-E</v>
          </cell>
          <cell r="K272">
            <v>2</v>
          </cell>
          <cell r="L272" t="str">
            <v>Phát triển dịch vụ Ngân hàng điện tử tại Ngân hàng Thương mại Cổ phần Đầu tư và Phát triển Việt Nam - Chi nhánh Thạch Thất</v>
          </cell>
          <cell r="M272">
            <v>0</v>
          </cell>
          <cell r="N272" t="str">
            <v>TS. Trần Thị Vân Anh</v>
          </cell>
          <cell r="O272" t="str">
            <v xml:space="preserve"> Trường ĐH Kinh tế, ĐHQG Hà Nội</v>
          </cell>
          <cell r="P272">
            <v>0</v>
          </cell>
          <cell r="Q272">
            <v>0</v>
          </cell>
          <cell r="R272">
            <v>663</v>
          </cell>
          <cell r="S272" t="str">
            <v>/QĐ-ĐHKT ngày 19/03/2020</v>
          </cell>
          <cell r="T272" t="str">
            <v>663/QĐ-ĐHKT ngày 19/03/2020</v>
          </cell>
        </row>
        <row r="273">
          <cell r="C273" t="str">
            <v>Thân Thị Việt Hà 01/01/1993</v>
          </cell>
          <cell r="D273" t="str">
            <v>Thân Thị Việt Hà</v>
          </cell>
          <cell r="E273" t="str">
            <v>01/01/1993</v>
          </cell>
          <cell r="F273">
            <v>0</v>
          </cell>
          <cell r="G273" t="str">
            <v>Tài chính - Ngân hàng</v>
          </cell>
          <cell r="H273" t="str">
            <v>Tài chính - Ngân hàng</v>
          </cell>
          <cell r="I273" t="str">
            <v>8340201</v>
          </cell>
          <cell r="J273" t="str">
            <v>QH-2018-E</v>
          </cell>
          <cell r="K273">
            <v>2</v>
          </cell>
          <cell r="L273" t="str">
            <v>Hiệu quả hoạt động cho vay đối với học sinh, sinh viên tại Ngân hàng Chính sách Xã hội - Chi nhánh Tỉnh Hà Tĩnh</v>
          </cell>
          <cell r="M273">
            <v>0</v>
          </cell>
          <cell r="N273" t="str">
            <v>TS. Nguyễn Thị Kim Oanh</v>
          </cell>
          <cell r="O273" t="str">
            <v xml:space="preserve">Bảo hiểm tiền gửi Việt Nam, chi nhánh Hà Nội </v>
          </cell>
          <cell r="P273">
            <v>0</v>
          </cell>
          <cell r="Q273">
            <v>0</v>
          </cell>
          <cell r="R273">
            <v>664</v>
          </cell>
          <cell r="S273" t="str">
            <v>/QĐ-ĐHKT ngày 19/03/2020</v>
          </cell>
          <cell r="T273" t="str">
            <v>664/QĐ-ĐHKT ngày 19/03/2020</v>
          </cell>
        </row>
        <row r="274">
          <cell r="C274" t="str">
            <v>Lê Thanh Hòa 20/09/1987</v>
          </cell>
          <cell r="D274" t="str">
            <v>Lê Thanh Hòa</v>
          </cell>
          <cell r="E274" t="str">
            <v>20/09/1987</v>
          </cell>
          <cell r="F274">
            <v>0</v>
          </cell>
          <cell r="G274" t="str">
            <v>Tài chính - Ngân hàng</v>
          </cell>
          <cell r="H274" t="str">
            <v>Tài chính - Ngân hàng</v>
          </cell>
          <cell r="I274" t="str">
            <v>8340201</v>
          </cell>
          <cell r="J274" t="str">
            <v>QH-2018-E</v>
          </cell>
          <cell r="K274">
            <v>2</v>
          </cell>
          <cell r="L274" t="str">
            <v>Hiệu quả hoạt động cho vay đối với khách hàng doanh nghiệp lớn tại Ngân Hàng TMCP Công Thương Việt Nam - Chi nhánh Vĩnh Phúc</v>
          </cell>
          <cell r="M274">
            <v>0</v>
          </cell>
          <cell r="N274" t="str">
            <v>TS. Vũ Thị Loan</v>
          </cell>
          <cell r="O274" t="str">
            <v xml:space="preserve"> Trường ĐH Kinh tế, ĐHQG Hà Nội</v>
          </cell>
          <cell r="P274">
            <v>0</v>
          </cell>
          <cell r="Q274">
            <v>0</v>
          </cell>
          <cell r="R274">
            <v>665</v>
          </cell>
          <cell r="S274" t="str">
            <v>/QĐ-ĐHKT ngày 19/03/2020</v>
          </cell>
          <cell r="T274" t="str">
            <v>665/QĐ-ĐHKT ngày 19/03/2020</v>
          </cell>
        </row>
        <row r="275">
          <cell r="C275" t="str">
            <v>Trần Thanh Hòa 15/08/1981</v>
          </cell>
          <cell r="D275" t="str">
            <v>Trần Thanh Hòa</v>
          </cell>
          <cell r="E275" t="str">
            <v>15/08/1981</v>
          </cell>
          <cell r="F275">
            <v>0</v>
          </cell>
          <cell r="G275" t="str">
            <v>Tài chính - Ngân hàng</v>
          </cell>
          <cell r="H275" t="str">
            <v>Tài chính - Ngân hàng</v>
          </cell>
          <cell r="I275" t="str">
            <v>8340201</v>
          </cell>
          <cell r="J275" t="str">
            <v>QH-2018-E</v>
          </cell>
          <cell r="K275">
            <v>2</v>
          </cell>
          <cell r="L275" t="str">
            <v>Quản lý thuế Thu nhập cá nhân tại Cục thuế tỉnh Vĩnh Phúc</v>
          </cell>
          <cell r="M275">
            <v>0</v>
          </cell>
          <cell r="N275" t="str">
            <v>PGS.TS. Nguyễn Thị Bất</v>
          </cell>
          <cell r="O275" t="str">
            <v>Trường ĐH Kinh tế Quốc Dân</v>
          </cell>
          <cell r="P275">
            <v>0</v>
          </cell>
          <cell r="Q275">
            <v>0</v>
          </cell>
          <cell r="R275">
            <v>666</v>
          </cell>
          <cell r="S275" t="str">
            <v>/QĐ-ĐHKT ngày 19/03/2020</v>
          </cell>
          <cell r="T275" t="str">
            <v>666/QĐ-ĐHKT ngày 19/03/2020</v>
          </cell>
        </row>
        <row r="276">
          <cell r="C276" t="str">
            <v>Vũ Thị Nguyên Hồng 31/01/1989</v>
          </cell>
          <cell r="D276" t="str">
            <v>Vũ Thị Nguyên Hồng</v>
          </cell>
          <cell r="E276" t="str">
            <v>31/01/1989</v>
          </cell>
          <cell r="F276">
            <v>0</v>
          </cell>
          <cell r="G276" t="str">
            <v>Tài chính - Ngân hàng</v>
          </cell>
          <cell r="H276" t="str">
            <v>Tài chính - Ngân hàng</v>
          </cell>
          <cell r="I276" t="str">
            <v>8340201</v>
          </cell>
          <cell r="J276" t="str">
            <v>QH-2018-E</v>
          </cell>
          <cell r="K276">
            <v>2</v>
          </cell>
          <cell r="L276" t="str">
            <v>Quản lý rủi ro tín dụng tại Ngân hàng Nông Nghiệp Phát Triển Nông Thôn - Chi Nhánh Mỹ Đình</v>
          </cell>
          <cell r="M276">
            <v>0</v>
          </cell>
          <cell r="N276" t="str">
            <v>TS. Nguyễn Thị Thanh Hải</v>
          </cell>
          <cell r="O276" t="str">
            <v xml:space="preserve"> Trường ĐH Kinh tế, ĐHQG Hà Nội</v>
          </cell>
          <cell r="P276">
            <v>0</v>
          </cell>
          <cell r="Q276">
            <v>0</v>
          </cell>
          <cell r="R276">
            <v>667</v>
          </cell>
          <cell r="S276" t="str">
            <v>/QĐ-ĐHKT ngày 19/03/2020</v>
          </cell>
          <cell r="T276" t="str">
            <v>667/QĐ-ĐHKT ngày 19/03/2020</v>
          </cell>
        </row>
        <row r="277">
          <cell r="C277" t="str">
            <v>Dương Thị Mai Huê 14/07/1980</v>
          </cell>
          <cell r="D277" t="str">
            <v>Dương Thị Mai Huê</v>
          </cell>
          <cell r="E277" t="str">
            <v>14/07/1980</v>
          </cell>
          <cell r="F277">
            <v>0</v>
          </cell>
          <cell r="G277" t="str">
            <v>Tài chính - Ngân hàng</v>
          </cell>
          <cell r="H277" t="str">
            <v>Tài chính - Ngân hàng</v>
          </cell>
          <cell r="I277" t="str">
            <v>8340201</v>
          </cell>
          <cell r="J277" t="str">
            <v>QH-2018-E</v>
          </cell>
          <cell r="K277">
            <v>2</v>
          </cell>
          <cell r="L277" t="str">
            <v xml:space="preserve">Phát triển cho vay hỗ trợ tạo việc làm của Ngân hàng Chính sách xã hội - Chi nhánh thành phố Hà Nội </v>
          </cell>
          <cell r="M277">
            <v>0</v>
          </cell>
          <cell r="N277" t="str">
            <v>PGS.TS. Nguyễn Văn Hiệu</v>
          </cell>
          <cell r="O277" t="str">
            <v xml:space="preserve"> Trường ĐH Kinh tế, ĐHQG Hà Nội</v>
          </cell>
          <cell r="P277">
            <v>0</v>
          </cell>
          <cell r="Q277">
            <v>0</v>
          </cell>
          <cell r="R277">
            <v>668</v>
          </cell>
          <cell r="S277" t="str">
            <v>/QĐ-ĐHKT ngày 19/03/2020</v>
          </cell>
          <cell r="T277" t="str">
            <v>668/QĐ-ĐHKT ngày 19/03/2020</v>
          </cell>
        </row>
        <row r="278">
          <cell r="C278" t="str">
            <v>Ngô Thanh Huyền 01/11/1988</v>
          </cell>
          <cell r="D278" t="str">
            <v>Ngô Thanh Huyền</v>
          </cell>
          <cell r="E278" t="str">
            <v>01/11/1988</v>
          </cell>
          <cell r="F278">
            <v>0</v>
          </cell>
          <cell r="G278" t="str">
            <v>Tài chính - Ngân hàng</v>
          </cell>
          <cell r="H278" t="str">
            <v>Tài chính - Ngân hàng</v>
          </cell>
          <cell r="I278" t="str">
            <v>8340201</v>
          </cell>
          <cell r="J278" t="str">
            <v>QH-2018-E</v>
          </cell>
          <cell r="K278">
            <v>2</v>
          </cell>
          <cell r="L278" t="str">
            <v>Hiệu quả sử dụng vốn ngân sách nhà nước trong xây dựng nông thôn mới huyện Nam Trực, tỉnh Nam Định giai đoạn 2016-2020</v>
          </cell>
          <cell r="M278">
            <v>0</v>
          </cell>
          <cell r="N278" t="str">
            <v>PGS.TS. Nguyễn Văn Hiệu</v>
          </cell>
          <cell r="O278" t="str">
            <v xml:space="preserve"> Trường ĐH Kinh tế, ĐHQG Hà Nội</v>
          </cell>
          <cell r="P278">
            <v>0</v>
          </cell>
          <cell r="Q278">
            <v>0</v>
          </cell>
          <cell r="R278">
            <v>669</v>
          </cell>
          <cell r="S278" t="str">
            <v>/QĐ-ĐHKT ngày 19/03/2020</v>
          </cell>
          <cell r="T278" t="str">
            <v>669/QĐ-ĐHKT ngày 19/03/2020</v>
          </cell>
        </row>
        <row r="279">
          <cell r="C279" t="str">
            <v>Nguyễn Thị Thanh Huyền 03/11/1988</v>
          </cell>
          <cell r="D279" t="str">
            <v>Nguyễn Thị Thanh Huyền</v>
          </cell>
          <cell r="E279" t="str">
            <v>03/11/1988</v>
          </cell>
          <cell r="F279">
            <v>0</v>
          </cell>
          <cell r="G279" t="str">
            <v>Tài chính - Ngân hàng</v>
          </cell>
          <cell r="H279" t="str">
            <v>Tài chính - Ngân hàng</v>
          </cell>
          <cell r="I279" t="str">
            <v>8340201</v>
          </cell>
          <cell r="J279" t="str">
            <v>QH-2018-E</v>
          </cell>
          <cell r="K279">
            <v>2</v>
          </cell>
          <cell r="L279" t="str">
            <v>Phát triển trái phiếu xanh tại Việt Nam</v>
          </cell>
          <cell r="M279">
            <v>0</v>
          </cell>
          <cell r="N279" t="str">
            <v>PGS.TS. Trần Thị Thanh Tú</v>
          </cell>
          <cell r="O279" t="str">
            <v xml:space="preserve"> Trường ĐH Kinh tế, ĐHQG Hà Nội</v>
          </cell>
          <cell r="P279">
            <v>0</v>
          </cell>
          <cell r="Q279">
            <v>0</v>
          </cell>
          <cell r="R279">
            <v>670</v>
          </cell>
          <cell r="S279" t="str">
            <v>/QĐ-ĐHKT ngày 19/03/2020</v>
          </cell>
          <cell r="T279" t="str">
            <v>670/QĐ-ĐHKT ngày 19/03/2020</v>
          </cell>
        </row>
        <row r="280">
          <cell r="C280" t="str">
            <v>Nguyễn Thị Mai 27/01/1995</v>
          </cell>
          <cell r="D280" t="str">
            <v>Nguyễn Thị Mai</v>
          </cell>
          <cell r="E280" t="str">
            <v>27/01/1995</v>
          </cell>
          <cell r="F280">
            <v>0</v>
          </cell>
          <cell r="G280" t="str">
            <v>Tài chính - Ngân hàng</v>
          </cell>
          <cell r="H280" t="str">
            <v>Tài chính - Ngân hàng</v>
          </cell>
          <cell r="I280" t="str">
            <v>8340201</v>
          </cell>
          <cell r="J280" t="str">
            <v>QH-2018-E</v>
          </cell>
          <cell r="K280">
            <v>2</v>
          </cell>
          <cell r="L280" t="str">
            <v>Phân tích tình hình tài chính Công ty Cổ phần Pymepharco</v>
          </cell>
          <cell r="M280">
            <v>0</v>
          </cell>
          <cell r="N280" t="str">
            <v>TS. Trần Thế Nữ</v>
          </cell>
          <cell r="O280" t="str">
            <v xml:space="preserve"> Trường ĐH Kinh tế, ĐHQG Hà Nội</v>
          </cell>
          <cell r="P280">
            <v>0</v>
          </cell>
          <cell r="Q280">
            <v>0</v>
          </cell>
          <cell r="R280">
            <v>671</v>
          </cell>
          <cell r="S280" t="str">
            <v>/QĐ-ĐHKT ngày 19/03/2020</v>
          </cell>
          <cell r="T280" t="str">
            <v>671/QĐ-ĐHKT ngày 19/03/2020</v>
          </cell>
        </row>
        <row r="281">
          <cell r="C281" t="str">
            <v>Phạm Hương Mai 20/10/1991</v>
          </cell>
          <cell r="D281" t="str">
            <v>Phạm Hương Mai</v>
          </cell>
          <cell r="E281" t="str">
            <v>20/10/1991</v>
          </cell>
          <cell r="F281">
            <v>0</v>
          </cell>
          <cell r="G281" t="str">
            <v>Tài chính - Ngân hàng</v>
          </cell>
          <cell r="H281" t="str">
            <v>Tài chính - Ngân hàng</v>
          </cell>
          <cell r="I281" t="str">
            <v>8340201</v>
          </cell>
          <cell r="J281" t="str">
            <v>QH-2018-E</v>
          </cell>
          <cell r="K281">
            <v>2</v>
          </cell>
          <cell r="L281" t="str">
            <v>Nâng cao hiểu biết của người gửi tiền về chính sách bảo hiểm tiền gửi</v>
          </cell>
          <cell r="M281">
            <v>0</v>
          </cell>
          <cell r="N281" t="str">
            <v>TS. Vũ Văn Long</v>
          </cell>
          <cell r="O281" t="str">
            <v>Bảo hiểm Tiền Gửi Việt Nam</v>
          </cell>
          <cell r="P281">
            <v>0</v>
          </cell>
          <cell r="Q281">
            <v>0</v>
          </cell>
          <cell r="R281">
            <v>672</v>
          </cell>
          <cell r="S281" t="str">
            <v>/QĐ-ĐHKT ngày 19/03/2020</v>
          </cell>
          <cell r="T281" t="str">
            <v>672/QĐ-ĐHKT ngày 19/03/2020</v>
          </cell>
        </row>
        <row r="282">
          <cell r="C282" t="str">
            <v>Trần Sơn Lam 11/11/1993</v>
          </cell>
          <cell r="D282" t="str">
            <v>Trần Sơn Lam</v>
          </cell>
          <cell r="E282" t="str">
            <v>11/11/1993</v>
          </cell>
          <cell r="F282">
            <v>0</v>
          </cell>
          <cell r="G282" t="str">
            <v>Tài chính - Ngân hàng</v>
          </cell>
          <cell r="H282" t="str">
            <v>Tài chính - Ngân hàng</v>
          </cell>
          <cell r="I282" t="str">
            <v>8340201</v>
          </cell>
          <cell r="J282" t="str">
            <v>QH-2018-E</v>
          </cell>
          <cell r="K282">
            <v>2</v>
          </cell>
          <cell r="L282" t="str">
            <v>Phát triển dịch vụ ngân hàng bán lẻ tại Ngân Hàng TMCP Ngoại Thương Việt Nam - Chi Nhánh Thăng Long</v>
          </cell>
          <cell r="M282">
            <v>0</v>
          </cell>
          <cell r="N282" t="str">
            <v>TS. Vũ Hà Cường</v>
          </cell>
          <cell r="O282" t="str">
            <v>Ban kinh tế trung Ương</v>
          </cell>
          <cell r="P282">
            <v>0</v>
          </cell>
          <cell r="Q282">
            <v>0</v>
          </cell>
          <cell r="R282">
            <v>673</v>
          </cell>
          <cell r="S282" t="str">
            <v>/QĐ-ĐHKT ngày 19/03/2020</v>
          </cell>
          <cell r="T282" t="str">
            <v>673/QĐ-ĐHKT ngày 19/03/2020</v>
          </cell>
        </row>
        <row r="283">
          <cell r="C283" t="str">
            <v>Đàm Thị Hải Linh 27/12/1991</v>
          </cell>
          <cell r="D283" t="str">
            <v>Đàm Thị Hải Linh</v>
          </cell>
          <cell r="E283" t="str">
            <v>27/12/1991</v>
          </cell>
          <cell r="F283">
            <v>0</v>
          </cell>
          <cell r="G283" t="str">
            <v>Tài chính - Ngân hàng</v>
          </cell>
          <cell r="H283" t="str">
            <v>Tài chính - Ngân hàng</v>
          </cell>
          <cell r="I283" t="str">
            <v>8340201</v>
          </cell>
          <cell r="J283" t="str">
            <v>QH-2018-E</v>
          </cell>
          <cell r="K283">
            <v>2</v>
          </cell>
          <cell r="L283" t="str">
            <v>Đo lường rủi ro tín dụng theo Basel 2 tại ngân hàng TMCP Kỹ thương Việt Nam</v>
          </cell>
          <cell r="M283">
            <v>0</v>
          </cell>
          <cell r="N283" t="str">
            <v>TS. Nguyễn Thị Nhung</v>
          </cell>
          <cell r="O283" t="str">
            <v xml:space="preserve"> Trường ĐH Kinh tế, ĐHQG Hà Nội</v>
          </cell>
          <cell r="P283">
            <v>0</v>
          </cell>
          <cell r="Q283">
            <v>0</v>
          </cell>
          <cell r="R283">
            <v>674</v>
          </cell>
          <cell r="S283" t="str">
            <v>/QĐ-ĐHKT ngày 19/03/2020</v>
          </cell>
          <cell r="T283" t="str">
            <v>674/QĐ-ĐHKT ngày 19/03/2020</v>
          </cell>
        </row>
        <row r="284">
          <cell r="C284" t="str">
            <v>Bùi Thế Long 27/10/1989</v>
          </cell>
          <cell r="D284" t="str">
            <v>Bùi Thế Long</v>
          </cell>
          <cell r="E284" t="str">
            <v>27/10/1989</v>
          </cell>
          <cell r="F284">
            <v>0</v>
          </cell>
          <cell r="G284" t="str">
            <v>Tài chính - Ngân hàng</v>
          </cell>
          <cell r="H284" t="str">
            <v>Tài chính - Ngân hàng</v>
          </cell>
          <cell r="I284" t="str">
            <v>8340201</v>
          </cell>
          <cell r="J284" t="str">
            <v>QH-2018-E</v>
          </cell>
          <cell r="K284">
            <v>2</v>
          </cell>
          <cell r="L284" t="str">
            <v>Phát triển dịch vụ ngân hàng điện tử tại Ngân hàng thương mại cổ phần Công thương Việt Nam</v>
          </cell>
          <cell r="M284">
            <v>0</v>
          </cell>
          <cell r="N284" t="str">
            <v>TS. Nguyễn Phú Hà</v>
          </cell>
          <cell r="O284" t="str">
            <v xml:space="preserve"> Trường ĐH Kinh tế, ĐHQG Hà Nội</v>
          </cell>
          <cell r="P284">
            <v>0</v>
          </cell>
          <cell r="Q284">
            <v>0</v>
          </cell>
          <cell r="R284">
            <v>675</v>
          </cell>
          <cell r="S284" t="str">
            <v>/QĐ-ĐHKT ngày 19/03/2020</v>
          </cell>
          <cell r="T284" t="str">
            <v>675/QĐ-ĐHKT ngày 19/03/2020</v>
          </cell>
        </row>
        <row r="285">
          <cell r="C285" t="str">
            <v>Trần Văn Lý 10/10/1983</v>
          </cell>
          <cell r="D285" t="str">
            <v>Trần Văn Lý</v>
          </cell>
          <cell r="E285" t="str">
            <v>10/10/1983</v>
          </cell>
          <cell r="F285">
            <v>0</v>
          </cell>
          <cell r="G285" t="str">
            <v>Tài chính - Ngân hàng</v>
          </cell>
          <cell r="H285" t="str">
            <v>Tài chính - Ngân hàng</v>
          </cell>
          <cell r="I285" t="str">
            <v>8340201</v>
          </cell>
          <cell r="J285" t="str">
            <v>QH-2018-E</v>
          </cell>
          <cell r="K285">
            <v>2</v>
          </cell>
          <cell r="L285" t="str">
            <v>Các yếu tố ảnh hưởng đến quyết định đầu tư của các hộ gia đình trên địa bàn Hà Nội</v>
          </cell>
          <cell r="M285">
            <v>0</v>
          </cell>
          <cell r="N285" t="str">
            <v>TS. Đinh Thị Thanh Vân</v>
          </cell>
          <cell r="O285" t="str">
            <v xml:space="preserve"> Trường ĐH Kinh tế, ĐHQG Hà Nội</v>
          </cell>
          <cell r="P285">
            <v>0</v>
          </cell>
          <cell r="Q285">
            <v>0</v>
          </cell>
          <cell r="R285">
            <v>676</v>
          </cell>
          <cell r="S285" t="str">
            <v>/QĐ-ĐHKT ngày 19/03/2020</v>
          </cell>
          <cell r="T285" t="str">
            <v>676/QĐ-ĐHKT ngày 19/03/2020</v>
          </cell>
        </row>
        <row r="286">
          <cell r="C286" t="str">
            <v>Nguyễn Tiến Mạnh 20/03/1994</v>
          </cell>
          <cell r="D286" t="str">
            <v>Nguyễn Tiến Mạnh</v>
          </cell>
          <cell r="E286" t="str">
            <v>20/03/1994</v>
          </cell>
          <cell r="F286">
            <v>0</v>
          </cell>
          <cell r="G286" t="str">
            <v>Tài chính - Ngân hàng</v>
          </cell>
          <cell r="H286" t="str">
            <v>Tài chính - Ngân hàng</v>
          </cell>
          <cell r="I286" t="str">
            <v>8340201</v>
          </cell>
          <cell r="J286" t="str">
            <v>QH-2018-E</v>
          </cell>
          <cell r="K286">
            <v>2</v>
          </cell>
          <cell r="L286" t="str">
            <v>Tăng cường quản lý thu thuế gián thu tại Cục thuế tỉnh Vĩnh Phúc</v>
          </cell>
          <cell r="M286">
            <v>0</v>
          </cell>
          <cell r="N286" t="str">
            <v>PGS.TS. Nguyễn Văn Hiệu</v>
          </cell>
          <cell r="O286" t="str">
            <v xml:space="preserve"> Trường ĐH Kinh tế, ĐHQG Hà Nội</v>
          </cell>
          <cell r="P286">
            <v>0</v>
          </cell>
          <cell r="Q286">
            <v>0</v>
          </cell>
          <cell r="R286">
            <v>677</v>
          </cell>
          <cell r="S286" t="str">
            <v>/QĐ-ĐHKT ngày 19/03/2020</v>
          </cell>
          <cell r="T286" t="str">
            <v>677/QĐ-ĐHKT ngày 19/03/2020</v>
          </cell>
        </row>
        <row r="287">
          <cell r="C287" t="str">
            <v>Nguyễn Thị Ngọc 29/11/1993</v>
          </cell>
          <cell r="D287" t="str">
            <v>Nguyễn Thị Ngọc</v>
          </cell>
          <cell r="E287" t="str">
            <v>29/11/1993</v>
          </cell>
          <cell r="F287">
            <v>0</v>
          </cell>
          <cell r="G287" t="str">
            <v>Tài chính - Ngân hàng</v>
          </cell>
          <cell r="H287" t="str">
            <v>Tài chính - Ngân hàng</v>
          </cell>
          <cell r="I287" t="str">
            <v>8340201</v>
          </cell>
          <cell r="J287" t="str">
            <v>QH-2018-E</v>
          </cell>
          <cell r="K287">
            <v>2</v>
          </cell>
          <cell r="L287" t="str">
            <v>Huy động vốn tại Ngân hàng TMCP Bưu điện Liên Việt (LPB) - Chi nhánh Thăng Long</v>
          </cell>
          <cell r="M287">
            <v>0</v>
          </cell>
          <cell r="N287" t="str">
            <v>TS Phạm Bảo Khánh</v>
          </cell>
          <cell r="O287" t="str">
            <v>Bảo hiểm tiền gửi Việt Nam</v>
          </cell>
          <cell r="P287">
            <v>0</v>
          </cell>
          <cell r="Q287">
            <v>0</v>
          </cell>
          <cell r="R287">
            <v>678</v>
          </cell>
          <cell r="S287" t="str">
            <v>/QĐ-ĐHKT ngày 19/03/2020</v>
          </cell>
          <cell r="T287" t="str">
            <v>678/QĐ-ĐHKT ngày 19/03/2020</v>
          </cell>
        </row>
        <row r="288">
          <cell r="C288" t="str">
            <v>Trịnh Thị Phượng 21/08/1987</v>
          </cell>
          <cell r="D288" t="str">
            <v>Trịnh Thị Phượng</v>
          </cell>
          <cell r="E288" t="str">
            <v>21/08/1987</v>
          </cell>
          <cell r="F288">
            <v>0</v>
          </cell>
          <cell r="G288" t="str">
            <v>Tài chính - Ngân hàng</v>
          </cell>
          <cell r="H288" t="str">
            <v>Tài chính - Ngân hàng</v>
          </cell>
          <cell r="I288" t="str">
            <v>8340201</v>
          </cell>
          <cell r="J288" t="str">
            <v>QH-2018-E</v>
          </cell>
          <cell r="K288">
            <v>2</v>
          </cell>
          <cell r="L288" t="str">
            <v xml:space="preserve">Phát triển dịch vụ bán lẻ tại ngân hàng TMCP Công thương Việt Nam - Chi nhánh Chương Dương </v>
          </cell>
          <cell r="M288">
            <v>0</v>
          </cell>
          <cell r="N288" t="str">
            <v>TS. Đinh Thị Thanh Vân</v>
          </cell>
          <cell r="O288" t="str">
            <v xml:space="preserve"> Trường ĐH Kinh tế, ĐHQG Hà Nội</v>
          </cell>
          <cell r="P288">
            <v>0</v>
          </cell>
          <cell r="Q288">
            <v>0</v>
          </cell>
          <cell r="R288">
            <v>679</v>
          </cell>
          <cell r="S288" t="str">
            <v>/QĐ-ĐHKT ngày 19/03/2020</v>
          </cell>
          <cell r="T288" t="str">
            <v>679/QĐ-ĐHKT ngày 19/03/2020</v>
          </cell>
        </row>
        <row r="289">
          <cell r="C289" t="str">
            <v>Nguyễn Hoàng Thảo 04/08/1993</v>
          </cell>
          <cell r="D289" t="str">
            <v>Nguyễn Hoàng Thảo</v>
          </cell>
          <cell r="E289" t="str">
            <v>04/08/1993</v>
          </cell>
          <cell r="F289">
            <v>0</v>
          </cell>
          <cell r="G289" t="str">
            <v>Tài chính - Ngân hàng</v>
          </cell>
          <cell r="H289" t="str">
            <v>Tài chính - Ngân hàng</v>
          </cell>
          <cell r="I289" t="str">
            <v>8340201</v>
          </cell>
          <cell r="J289" t="str">
            <v>QH-2018-E</v>
          </cell>
          <cell r="K289">
            <v>2</v>
          </cell>
          <cell r="L289" t="str">
            <v>Chất lượng tín dụng khách hàng cá nhân tại ngân hàng TMCP Đầu tư và Phát triển Việt Nam - Chi nhánh Thái Hà</v>
          </cell>
          <cell r="M289">
            <v>0</v>
          </cell>
          <cell r="N289" t="str">
            <v>TS. Nguyễn Phú Hà</v>
          </cell>
          <cell r="O289" t="str">
            <v xml:space="preserve"> Trường ĐH Kinh tế, ĐHQG Hà Nội</v>
          </cell>
          <cell r="P289">
            <v>0</v>
          </cell>
          <cell r="Q289">
            <v>0</v>
          </cell>
          <cell r="R289">
            <v>680</v>
          </cell>
          <cell r="S289" t="str">
            <v>/QĐ-ĐHKT ngày 19/03/2020</v>
          </cell>
          <cell r="T289" t="str">
            <v>680/QĐ-ĐHKT ngày 19/03/2020</v>
          </cell>
        </row>
        <row r="290">
          <cell r="C290" t="str">
            <v>Nguyễn Thạch Thảo 19/09/1996</v>
          </cell>
          <cell r="D290" t="str">
            <v>Nguyễn Thạch Thảo</v>
          </cell>
          <cell r="E290" t="str">
            <v>19/09/1996</v>
          </cell>
          <cell r="F290">
            <v>0</v>
          </cell>
          <cell r="G290" t="str">
            <v>Tài chính - Ngân hàng</v>
          </cell>
          <cell r="H290" t="str">
            <v>Tài chính - Ngân hàng</v>
          </cell>
          <cell r="I290" t="str">
            <v>8340201</v>
          </cell>
          <cell r="J290" t="str">
            <v>QH-2018-E</v>
          </cell>
          <cell r="K290">
            <v>2</v>
          </cell>
          <cell r="L290" t="str">
            <v>Giải pháp tăng cường quản lý thuế đối với hoạt động sản xuất, kinh doanh và khai thác game tại Tổng cục thuế</v>
          </cell>
          <cell r="M290">
            <v>0</v>
          </cell>
          <cell r="N290" t="str">
            <v>TS. Nguyễn Thị Diệu Thu</v>
          </cell>
          <cell r="O290" t="str">
            <v>Trường ĐH Công nghệ Giao thông vận tải</v>
          </cell>
          <cell r="P290">
            <v>0</v>
          </cell>
          <cell r="Q290">
            <v>0</v>
          </cell>
          <cell r="R290">
            <v>681</v>
          </cell>
          <cell r="S290" t="str">
            <v>/QĐ-ĐHKT ngày 19/03/2020</v>
          </cell>
          <cell r="T290" t="str">
            <v>681/QĐ-ĐHKT ngày 19/03/2020</v>
          </cell>
        </row>
        <row r="291">
          <cell r="C291" t="str">
            <v>Phùng Văn Thủy 15/03/1989</v>
          </cell>
          <cell r="D291" t="str">
            <v>Phùng Văn Thủy</v>
          </cell>
          <cell r="E291" t="str">
            <v>15/03/1989</v>
          </cell>
          <cell r="F291">
            <v>0</v>
          </cell>
          <cell r="G291" t="str">
            <v>Tài chính - Ngân hàng</v>
          </cell>
          <cell r="H291" t="str">
            <v>Tài chính - Ngân hàng</v>
          </cell>
          <cell r="I291" t="str">
            <v>8340201</v>
          </cell>
          <cell r="J291" t="str">
            <v>QH-2018-E</v>
          </cell>
          <cell r="K291">
            <v>2</v>
          </cell>
          <cell r="L291" t="str">
            <v>Cho vay tiêu dùng tại Ngân hàng Nông nghiệp và Phát triển nông thôn Việt Nam - Chi Nhánh Hà Nội</v>
          </cell>
          <cell r="M291">
            <v>0</v>
          </cell>
          <cell r="N291" t="str">
            <v>PGS.TS. Trần Thị Thái Hà</v>
          </cell>
          <cell r="O291" t="str">
            <v>Nguyên Cán bộ Trường ĐH Kinh tế, ĐHQGHN</v>
          </cell>
          <cell r="P291">
            <v>0</v>
          </cell>
          <cell r="Q291">
            <v>0</v>
          </cell>
          <cell r="R291">
            <v>682</v>
          </cell>
          <cell r="S291" t="str">
            <v>/QĐ-ĐHKT ngày 19/03/2020</v>
          </cell>
          <cell r="T291" t="str">
            <v>682/QĐ-ĐHKT ngày 19/03/2020</v>
          </cell>
        </row>
        <row r="292">
          <cell r="C292" t="str">
            <v>Chu Thị Hồng Thúy 09/06/1990</v>
          </cell>
          <cell r="D292" t="str">
            <v>Chu Thị Hồng Thúy</v>
          </cell>
          <cell r="E292" t="str">
            <v>09/06/1990</v>
          </cell>
          <cell r="F292">
            <v>0</v>
          </cell>
          <cell r="G292" t="str">
            <v>Tài chính - Ngân hàng</v>
          </cell>
          <cell r="H292" t="str">
            <v>Tài chính - Ngân hàng</v>
          </cell>
          <cell r="I292" t="str">
            <v>8340201</v>
          </cell>
          <cell r="J292" t="str">
            <v>QH-2018-E</v>
          </cell>
          <cell r="K292">
            <v>2</v>
          </cell>
          <cell r="L292" t="str">
            <v>Phát triển dịch vụ ngân hàng điện tử tại Ngân hàng TMCP Ngoại thương Việt Nam - Chi nhánh Sóc Sơn</v>
          </cell>
          <cell r="M292">
            <v>0</v>
          </cell>
          <cell r="N292" t="str">
            <v>PGS.TS. Lưu Thị Hương</v>
          </cell>
          <cell r="O292" t="str">
            <v xml:space="preserve"> Trường ĐH Kinh tế quốc dân</v>
          </cell>
          <cell r="P292">
            <v>0</v>
          </cell>
          <cell r="Q292">
            <v>0</v>
          </cell>
          <cell r="R292">
            <v>683</v>
          </cell>
          <cell r="S292" t="str">
            <v>/QĐ-ĐHKT ngày 19/03/2020</v>
          </cell>
          <cell r="T292" t="str">
            <v>683/QĐ-ĐHKT ngày 19/03/2020</v>
          </cell>
        </row>
        <row r="293">
          <cell r="C293" t="str">
            <v>Đinh Thị Trang 11/04/1993</v>
          </cell>
          <cell r="D293" t="str">
            <v>Đinh Thị Trang</v>
          </cell>
          <cell r="E293" t="str">
            <v>11/04/1993</v>
          </cell>
          <cell r="F293">
            <v>0</v>
          </cell>
          <cell r="G293" t="str">
            <v>Tài chính - Ngân hàng</v>
          </cell>
          <cell r="H293" t="str">
            <v>Tài chính - Ngân hàng</v>
          </cell>
          <cell r="I293" t="str">
            <v>8340201</v>
          </cell>
          <cell r="J293" t="str">
            <v>QH-2018-E</v>
          </cell>
          <cell r="K293">
            <v>2</v>
          </cell>
          <cell r="L293" t="str">
            <v>Hệ thống xếp hạng tín dụng nội bộ tại Ngân hàng TMCP Đầu tư và Phát triển Việt Nam - Chi nhánh Sơn Tây</v>
          </cell>
          <cell r="M293">
            <v>0</v>
          </cell>
          <cell r="N293" t="str">
            <v>TS. Nguyễn Phú Hà</v>
          </cell>
          <cell r="O293" t="str">
            <v xml:space="preserve"> Trường ĐH Kinh tế, ĐHQG Hà Nội</v>
          </cell>
          <cell r="P293">
            <v>0</v>
          </cell>
          <cell r="Q293">
            <v>0</v>
          </cell>
          <cell r="R293">
            <v>684</v>
          </cell>
          <cell r="S293" t="str">
            <v>/QĐ-ĐHKT ngày 19/03/2020</v>
          </cell>
          <cell r="T293" t="str">
            <v>684/QĐ-ĐHKT ngày 19/03/2020</v>
          </cell>
        </row>
        <row r="294">
          <cell r="C294" t="str">
            <v>Đỗ Thị Thu Trang 12/04/1983</v>
          </cell>
          <cell r="D294" t="str">
            <v>Đỗ Thị Thu Trang</v>
          </cell>
          <cell r="E294" t="str">
            <v>12/04/1983</v>
          </cell>
          <cell r="F294">
            <v>0</v>
          </cell>
          <cell r="G294" t="str">
            <v>Tài chính - Ngân hàng</v>
          </cell>
          <cell r="H294" t="str">
            <v>Tài chính - Ngân hàng</v>
          </cell>
          <cell r="I294" t="str">
            <v>8340201</v>
          </cell>
          <cell r="J294" t="str">
            <v>QH-2018-E</v>
          </cell>
          <cell r="K294">
            <v>2</v>
          </cell>
          <cell r="L294" t="str">
            <v>Phát triển dịch vụ ngân hàng điện tử - EBANKING tại Ngân hàng TMCP Kỹ thương Việt Nam</v>
          </cell>
          <cell r="M294">
            <v>0</v>
          </cell>
          <cell r="N294" t="str">
            <v>TS. Đặng Công Hoàn</v>
          </cell>
          <cell r="O294" t="str">
            <v>NHTMCP Kỹ thương Việt Nam</v>
          </cell>
          <cell r="P294">
            <v>0</v>
          </cell>
          <cell r="Q294">
            <v>0</v>
          </cell>
          <cell r="R294">
            <v>685</v>
          </cell>
          <cell r="S294" t="str">
            <v>/QĐ-ĐHKT ngày 19/03/2020</v>
          </cell>
          <cell r="T294" t="str">
            <v>685/QĐ-ĐHKT ngày 19/03/2020</v>
          </cell>
        </row>
        <row r="295">
          <cell r="C295" t="str">
            <v>Hứa Minh Trang 04/03/1991</v>
          </cell>
          <cell r="D295" t="str">
            <v xml:space="preserve">Hứa Minh Trang </v>
          </cell>
          <cell r="E295" t="str">
            <v>04/03/1991</v>
          </cell>
          <cell r="F295">
            <v>0</v>
          </cell>
          <cell r="G295" t="str">
            <v>Tài chính - Ngân hàng</v>
          </cell>
          <cell r="H295" t="str">
            <v>Tài chính - Ngân hàng</v>
          </cell>
          <cell r="I295" t="str">
            <v>8340201</v>
          </cell>
          <cell r="J295" t="str">
            <v>QH-2018-E</v>
          </cell>
          <cell r="K295">
            <v>2</v>
          </cell>
          <cell r="L295" t="str">
            <v>Huy động vốn tiền gửi tại Ngân hàng TMCP Đầu tư và Phát triển Việt Nam - Chi nhánh Mỹ Đình</v>
          </cell>
          <cell r="M295">
            <v>0</v>
          </cell>
          <cell r="N295" t="str">
            <v>PGS.TS. Lê Trung Thành</v>
          </cell>
          <cell r="O295" t="str">
            <v xml:space="preserve"> Trường ĐH Kinh tế, ĐHQG Hà Nội</v>
          </cell>
          <cell r="P295">
            <v>0</v>
          </cell>
          <cell r="Q295">
            <v>0</v>
          </cell>
          <cell r="R295">
            <v>686</v>
          </cell>
          <cell r="S295" t="str">
            <v>/QĐ-ĐHKT ngày 19/03/2020</v>
          </cell>
          <cell r="T295" t="str">
            <v>686/QĐ-ĐHKT ngày 19/03/2020</v>
          </cell>
        </row>
        <row r="296">
          <cell r="C296" t="str">
            <v>Nguyễn Thùy Trang 03/02/1991</v>
          </cell>
          <cell r="D296" t="str">
            <v>Nguyễn Thùy Trang</v>
          </cell>
          <cell r="E296" t="str">
            <v>03/02/1991</v>
          </cell>
          <cell r="F296">
            <v>0</v>
          </cell>
          <cell r="G296" t="str">
            <v>Tài chính - Ngân hàng</v>
          </cell>
          <cell r="H296" t="str">
            <v>Tài chính - Ngân hàng</v>
          </cell>
          <cell r="I296" t="str">
            <v>8340201</v>
          </cell>
          <cell r="J296" t="str">
            <v>QH-2018-E</v>
          </cell>
          <cell r="K296">
            <v>2</v>
          </cell>
          <cell r="L296" t="str">
            <v>Quản trị dòng tiền tại công ty TNHH Phân phối Công nghệ và Dịch vụ mới Rồng Việt</v>
          </cell>
          <cell r="M296">
            <v>0</v>
          </cell>
          <cell r="N296" t="str">
            <v>TS. Đỗ Hồng Nhung</v>
          </cell>
          <cell r="O296" t="str">
            <v>Trường ĐH Kinh tế Quốc dân</v>
          </cell>
          <cell r="P296">
            <v>0</v>
          </cell>
          <cell r="Q296">
            <v>0</v>
          </cell>
          <cell r="R296">
            <v>687</v>
          </cell>
          <cell r="S296" t="str">
            <v>/QĐ-ĐHKT ngày 19/03/2020</v>
          </cell>
          <cell r="T296" t="str">
            <v>687/QĐ-ĐHKT ngày 19/03/2020</v>
          </cell>
        </row>
        <row r="297">
          <cell r="C297" t="str">
            <v>Trần Thị Thùy Trang 03/09/1991</v>
          </cell>
          <cell r="D297" t="str">
            <v>Trần Thị Thùy Trang</v>
          </cell>
          <cell r="E297" t="str">
            <v>03/09/1991</v>
          </cell>
          <cell r="F297">
            <v>0</v>
          </cell>
          <cell r="G297" t="str">
            <v>Tài chính - Ngân hàng</v>
          </cell>
          <cell r="H297" t="str">
            <v>Tài chính - Ngân hàng</v>
          </cell>
          <cell r="I297" t="str">
            <v>8340201</v>
          </cell>
          <cell r="J297" t="str">
            <v>QH-2018-E</v>
          </cell>
          <cell r="K297">
            <v>2</v>
          </cell>
          <cell r="L297" t="str">
            <v>Chất lượng hoạt động cho vay tại Ngân hàng TMCP Ngoại thương Việt Nam - Chi nhánh Sóc Sơn</v>
          </cell>
          <cell r="M297">
            <v>0</v>
          </cell>
          <cell r="N297" t="str">
            <v>TS. Nguyễn Anh Thái</v>
          </cell>
          <cell r="O297" t="str">
            <v xml:space="preserve"> Trường ĐH Công nghệ, ĐHQG Hà Nội</v>
          </cell>
          <cell r="P297">
            <v>0</v>
          </cell>
          <cell r="Q297">
            <v>0</v>
          </cell>
          <cell r="R297">
            <v>688</v>
          </cell>
          <cell r="S297" t="str">
            <v>/QĐ-ĐHKT ngày 19/03/2020</v>
          </cell>
          <cell r="T297" t="str">
            <v>688/QĐ-ĐHKT ngày 19/03/2020</v>
          </cell>
        </row>
        <row r="298">
          <cell r="C298" t="str">
            <v>Vũ Minh Tuấn 10/10/1994</v>
          </cell>
          <cell r="D298" t="str">
            <v>Vũ Minh Tuấn</v>
          </cell>
          <cell r="E298" t="str">
            <v>10/10/1994</v>
          </cell>
          <cell r="F298">
            <v>0</v>
          </cell>
          <cell r="G298" t="str">
            <v>Tài chính - Ngân hàng</v>
          </cell>
          <cell r="H298" t="str">
            <v>Tài chính - Ngân hàng</v>
          </cell>
          <cell r="I298" t="str">
            <v>8340201</v>
          </cell>
          <cell r="J298" t="str">
            <v>QH-2018-E</v>
          </cell>
          <cell r="K298">
            <v>2</v>
          </cell>
          <cell r="L298" t="str">
            <v>Phân tích và dự báo tài chính Công ty Cổ phần Dược phẩm Nam Hà</v>
          </cell>
          <cell r="M298">
            <v>0</v>
          </cell>
          <cell r="N298" t="str">
            <v>TS. Nguyễn Thị Hương Liên</v>
          </cell>
          <cell r="O298" t="str">
            <v xml:space="preserve"> Trường ĐH Kinh tế, ĐHQG Hà Nội</v>
          </cell>
          <cell r="P298">
            <v>0</v>
          </cell>
          <cell r="Q298">
            <v>0</v>
          </cell>
          <cell r="R298">
            <v>689</v>
          </cell>
          <cell r="S298" t="str">
            <v>/QĐ-ĐHKT ngày 19/03/2020</v>
          </cell>
          <cell r="T298" t="str">
            <v>689/QĐ-ĐHKT ngày 19/03/2020</v>
          </cell>
        </row>
        <row r="299">
          <cell r="C299" t="str">
            <v>Hồ Thị Hồng Vân 17/01/1978</v>
          </cell>
          <cell r="D299" t="str">
            <v>Hồ Thị Hồng Vân</v>
          </cell>
          <cell r="E299" t="str">
            <v>17/01/1978</v>
          </cell>
          <cell r="F299">
            <v>0</v>
          </cell>
          <cell r="G299" t="str">
            <v>Tài chính - Ngân hàng</v>
          </cell>
          <cell r="H299" t="str">
            <v>Tài chính - Ngân hàng</v>
          </cell>
          <cell r="I299" t="str">
            <v>8340201</v>
          </cell>
          <cell r="J299" t="str">
            <v>QH-2018-E</v>
          </cell>
          <cell r="K299">
            <v>2</v>
          </cell>
          <cell r="L299" t="str">
            <v>Nguồn lực tài chính cho tăng trưởng xanh: Kinh nghiệm Quốc tế và bài học cho Việt Nam</v>
          </cell>
          <cell r="M299">
            <v>0</v>
          </cell>
          <cell r="N299" t="str">
            <v>PGS.TS Nguyễn Anh Thu</v>
          </cell>
          <cell r="O299" t="str">
            <v xml:space="preserve"> Trường ĐH Kinh tế, ĐHQG Hà Nội</v>
          </cell>
          <cell r="P299">
            <v>0</v>
          </cell>
          <cell r="Q299">
            <v>0</v>
          </cell>
          <cell r="R299">
            <v>690</v>
          </cell>
          <cell r="S299" t="str">
            <v>/QĐ-ĐHKT ngày 19/03/2020</v>
          </cell>
          <cell r="T299" t="str">
            <v>690/QĐ-ĐHKT ngày 19/03/2020</v>
          </cell>
        </row>
        <row r="300">
          <cell r="C300" t="str">
            <v>Ngô Thị Thu Quỳnh 15/09/1993</v>
          </cell>
          <cell r="D300" t="str">
            <v>Ngô Thị Thu Quỳnh</v>
          </cell>
          <cell r="E300" t="str">
            <v>15/09/1993</v>
          </cell>
          <cell r="F300">
            <v>0</v>
          </cell>
          <cell r="G300" t="str">
            <v>Tài chính - Ngân hàng</v>
          </cell>
          <cell r="H300" t="str">
            <v>Tài chính - Ngân hàng</v>
          </cell>
          <cell r="I300" t="str">
            <v>8340201</v>
          </cell>
          <cell r="J300" t="str">
            <v>QH-2016-E</v>
          </cell>
          <cell r="K300">
            <v>1</v>
          </cell>
          <cell r="L300" t="str">
            <v>Quản trị rủi ro tín dụng khách hàng doanh nghiệp tại Ngân hàng TMCP Công Thương Việt Nam - Chi nhánh KCN Hải Dương</v>
          </cell>
          <cell r="M300">
            <v>0</v>
          </cell>
          <cell r="N300" t="str">
            <v>TS. Nguyễn Phú Hà</v>
          </cell>
          <cell r="O300" t="str">
            <v xml:space="preserve"> Trường ĐH Kinh tế, ĐHQG Hà Nội</v>
          </cell>
          <cell r="P300">
            <v>0</v>
          </cell>
          <cell r="Q300">
            <v>0</v>
          </cell>
          <cell r="R300">
            <v>691</v>
          </cell>
          <cell r="S300" t="str">
            <v>/QĐ-ĐHKT ngày 19/03/2020</v>
          </cell>
          <cell r="T300" t="str">
            <v>691/QĐ-ĐHKT ngày 19/03/2020</v>
          </cell>
        </row>
        <row r="301">
          <cell r="C301" t="str">
            <v>Trương Sơn Anh 19/12/1996</v>
          </cell>
          <cell r="D301" t="str">
            <v>Trương Sơn Anh</v>
          </cell>
          <cell r="E301" t="str">
            <v>19/12/1996</v>
          </cell>
          <cell r="F301">
            <v>0</v>
          </cell>
          <cell r="G301" t="str">
            <v>Tài chính - Ngân hàng</v>
          </cell>
          <cell r="H301" t="str">
            <v>Tài chính - Ngân hàng</v>
          </cell>
          <cell r="I301" t="str">
            <v>8340201</v>
          </cell>
          <cell r="J301" t="str">
            <v>QH-2018-E</v>
          </cell>
          <cell r="K301">
            <v>2</v>
          </cell>
          <cell r="L301" t="str">
            <v>Nghiên cứu sự hài lòng của khách hàng cá nhân đối với sản phẩm dịch vụ của ngân hàng thương mại cổ phần Á Châu ACB - Chi nhánh Hoàng Cầu</v>
          </cell>
          <cell r="M301">
            <v>0</v>
          </cell>
          <cell r="N301" t="str">
            <v>TS. Nguyễn Anh Thái</v>
          </cell>
          <cell r="O301" t="str">
            <v xml:space="preserve"> Trường ĐH Công nghệ, ĐHQG Hà Nội</v>
          </cell>
          <cell r="P301">
            <v>0</v>
          </cell>
          <cell r="Q301">
            <v>0</v>
          </cell>
          <cell r="R301">
            <v>692</v>
          </cell>
          <cell r="S301" t="str">
            <v>/QĐ-ĐHKT ngày 19/03/2020</v>
          </cell>
          <cell r="T301" t="str">
            <v>692/QĐ-ĐHKT ngày 19/03/2020</v>
          </cell>
        </row>
        <row r="302">
          <cell r="C302" t="str">
            <v>Đỗ Thu Thảo 05/01/1990</v>
          </cell>
          <cell r="D302" t="str">
            <v>Đỗ Thu Thảo</v>
          </cell>
          <cell r="E302" t="str">
            <v>05/01/1990</v>
          </cell>
          <cell r="F302">
            <v>0</v>
          </cell>
          <cell r="G302" t="str">
            <v>Tài chính - Ngân hàng</v>
          </cell>
          <cell r="H302" t="str">
            <v>Tài chính - Ngân hàng</v>
          </cell>
          <cell r="I302" t="str">
            <v>8340201</v>
          </cell>
          <cell r="J302" t="str">
            <v>QH-2016-E</v>
          </cell>
          <cell r="K302">
            <v>1</v>
          </cell>
          <cell r="L302" t="str">
            <v>Phát triển dịch vụ ngân hàng ưu tiên tại Ngân hàng Thương mại cổ phần Công Thương Việt Nam - Chi nhánh Đông Anh</v>
          </cell>
          <cell r="M302">
            <v>0</v>
          </cell>
          <cell r="N302" t="str">
            <v>TS. Hoàng Khắc Lịch</v>
          </cell>
          <cell r="O302" t="str">
            <v xml:space="preserve"> Trường ĐH Kinh tế, ĐHQG Hà Nội</v>
          </cell>
          <cell r="P302">
            <v>0</v>
          </cell>
          <cell r="Q302">
            <v>0</v>
          </cell>
          <cell r="R302">
            <v>693</v>
          </cell>
          <cell r="S302" t="str">
            <v>/QĐ-ĐHKT ngày 19/03/2020</v>
          </cell>
          <cell r="T302" t="str">
            <v>693/QĐ-ĐHKT ngày 19/03/2020</v>
          </cell>
        </row>
        <row r="303">
          <cell r="C303" t="str">
            <v>Nguyễn Quỳnh Anh 28/09/1989</v>
          </cell>
          <cell r="D303" t="str">
            <v>Nguyễn Quỳnh Anh</v>
          </cell>
          <cell r="E303" t="str">
            <v>28/09/1989</v>
          </cell>
          <cell r="F303">
            <v>0</v>
          </cell>
          <cell r="G303" t="str">
            <v>Kinh tế &amp; KDQT</v>
          </cell>
          <cell r="H303" t="str">
            <v>Kinh tế quốc tế</v>
          </cell>
          <cell r="I303" t="str">
            <v>8310106</v>
          </cell>
          <cell r="J303" t="str">
            <v>QH-2018-E</v>
          </cell>
          <cell r="K303">
            <v>2</v>
          </cell>
          <cell r="L303" t="str">
            <v>Mô hình phát triển kinh tế số của Hàn Quốc và bài học kinh nghiệm cho Việt Nam</v>
          </cell>
          <cell r="M303">
            <v>0</v>
          </cell>
          <cell r="N303" t="str">
            <v>PGS.TS Nguyễn Anh Thu</v>
          </cell>
          <cell r="O303" t="str">
            <v xml:space="preserve"> Trường ĐH Kinh tế, ĐHQG Hà Nội</v>
          </cell>
          <cell r="P303">
            <v>0</v>
          </cell>
          <cell r="Q303">
            <v>0</v>
          </cell>
          <cell r="R303">
            <v>694</v>
          </cell>
          <cell r="S303" t="str">
            <v>/QĐ-ĐHKT ngày 19/03/2020</v>
          </cell>
          <cell r="T303" t="str">
            <v>694/QĐ-ĐHKT ngày 19/03/2020</v>
          </cell>
        </row>
        <row r="304">
          <cell r="C304" t="str">
            <v>Đào Thùy Dung 15/01/1987</v>
          </cell>
          <cell r="D304" t="str">
            <v>Đào Thùy Dung</v>
          </cell>
          <cell r="E304" t="str">
            <v>15/01/1987</v>
          </cell>
          <cell r="F304">
            <v>0</v>
          </cell>
          <cell r="G304" t="str">
            <v>Kinh tế &amp; KDQT</v>
          </cell>
          <cell r="H304" t="str">
            <v>Kinh tế quốc tế</v>
          </cell>
          <cell r="I304" t="str">
            <v>8310106</v>
          </cell>
          <cell r="J304" t="str">
            <v>QH-2018-E</v>
          </cell>
          <cell r="K304">
            <v>2</v>
          </cell>
          <cell r="L304" t="str">
            <v>Phân tích năng suất lao động trong các ngành công nghiệp chế tạo của Việt Nam trong bối cảnh hội nhập kinh tế quốc tế</v>
          </cell>
          <cell r="M304">
            <v>0</v>
          </cell>
          <cell r="N304" t="str">
            <v>TS Nguyễn Tiến Dũng</v>
          </cell>
          <cell r="O304" t="str">
            <v xml:space="preserve"> Trường ĐH Kinh tế, ĐHQG Hà Nội</v>
          </cell>
          <cell r="P304">
            <v>0</v>
          </cell>
          <cell r="Q304">
            <v>0</v>
          </cell>
          <cell r="R304">
            <v>695</v>
          </cell>
          <cell r="S304" t="str">
            <v>/QĐ-ĐHKT ngày 19/03/2020</v>
          </cell>
          <cell r="T304" t="str">
            <v>695/QĐ-ĐHKT ngày 19/03/2020</v>
          </cell>
        </row>
        <row r="305">
          <cell r="C305" t="str">
            <v>Lê Thị Ngọc Hà 08/03/1990</v>
          </cell>
          <cell r="D305" t="str">
            <v>Lê Thị Ngọc Hà</v>
          </cell>
          <cell r="E305" t="str">
            <v>08/03/1990</v>
          </cell>
          <cell r="F305">
            <v>0</v>
          </cell>
          <cell r="G305" t="str">
            <v>Kinh tế &amp; KDQT</v>
          </cell>
          <cell r="H305" t="str">
            <v>Kinh tế quốc tế</v>
          </cell>
          <cell r="I305" t="str">
            <v>8310106</v>
          </cell>
          <cell r="J305" t="str">
            <v>QH-2018-E</v>
          </cell>
          <cell r="K305">
            <v>2</v>
          </cell>
          <cell r="L305" t="str">
            <v>Thu hút đầu tư trực tiếp nước ngoài vào ngành nông nghiệp của một số nước ASEAN và bài học kinh nghiệm đối với Việt Nam</v>
          </cell>
          <cell r="M305">
            <v>0</v>
          </cell>
          <cell r="N305" t="str">
            <v>PGS.TS Nguyễn Xuân Thiên</v>
          </cell>
          <cell r="O305" t="str">
            <v xml:space="preserve"> Trường ĐH Kinh tế, ĐHQG Hà Nội</v>
          </cell>
          <cell r="P305">
            <v>0</v>
          </cell>
          <cell r="Q305">
            <v>0</v>
          </cell>
          <cell r="R305">
            <v>696</v>
          </cell>
          <cell r="S305" t="str">
            <v>/QĐ-ĐHKT ngày 19/03/2020</v>
          </cell>
          <cell r="T305" t="str">
            <v>696/QĐ-ĐHKT ngày 19/03/2020</v>
          </cell>
        </row>
        <row r="306">
          <cell r="C306" t="str">
            <v>Nguyễn Thị Hoàng Hà 16/08/1991</v>
          </cell>
          <cell r="D306" t="str">
            <v>Nguyễn Thị Hoàng Hà</v>
          </cell>
          <cell r="E306" t="str">
            <v>16/08/1991</v>
          </cell>
          <cell r="F306">
            <v>0</v>
          </cell>
          <cell r="G306" t="str">
            <v>Kinh tế &amp; KDQT</v>
          </cell>
          <cell r="H306" t="str">
            <v>Kinh tế quốc tế</v>
          </cell>
          <cell r="I306" t="str">
            <v>8310106</v>
          </cell>
          <cell r="J306" t="str">
            <v>QH-2018-E</v>
          </cell>
          <cell r="K306">
            <v>2</v>
          </cell>
          <cell r="L306" t="str">
            <v>Thu hút đầu tư trực tiếp nước ngoài vào tỉnh Thái Nguyên</v>
          </cell>
          <cell r="M306">
            <v>0</v>
          </cell>
          <cell r="N306" t="str">
            <v>PGS.TS Nguyễn Thị Kim Anh</v>
          </cell>
          <cell r="O306" t="str">
            <v xml:space="preserve"> Trường ĐH Kinh tế, ĐHQG Hà Nội</v>
          </cell>
          <cell r="P306">
            <v>0</v>
          </cell>
          <cell r="Q306">
            <v>0</v>
          </cell>
          <cell r="R306">
            <v>697</v>
          </cell>
          <cell r="S306" t="str">
            <v>/QĐ-ĐHKT ngày 19/03/2020</v>
          </cell>
          <cell r="T306" t="str">
            <v>697/QĐ-ĐHKT ngày 19/03/2020</v>
          </cell>
        </row>
        <row r="307">
          <cell r="C307" t="str">
            <v>Trương Đức Hải 01/12/1990</v>
          </cell>
          <cell r="D307" t="str">
            <v>Trương Đức Hải</v>
          </cell>
          <cell r="E307" t="str">
            <v>01/12/1990</v>
          </cell>
          <cell r="F307">
            <v>0</v>
          </cell>
          <cell r="G307" t="str">
            <v>Kinh tế &amp; KDQT</v>
          </cell>
          <cell r="H307" t="str">
            <v>Kinh tế quốc tế</v>
          </cell>
          <cell r="I307" t="str">
            <v>8310106</v>
          </cell>
          <cell r="J307" t="str">
            <v>QH-2018-E</v>
          </cell>
          <cell r="K307">
            <v>2</v>
          </cell>
          <cell r="L307" t="str">
            <v>Thu hút đầu tư trực tiếp nước ngoài vào tỉnh Hải Dương</v>
          </cell>
          <cell r="M307">
            <v>0</v>
          </cell>
          <cell r="N307" t="str">
            <v>PGS.TS Nguyễn Thị Kim Chi</v>
          </cell>
          <cell r="O307" t="str">
            <v xml:space="preserve"> Trường ĐH Kinh tế, ĐHQG Hà Nội</v>
          </cell>
          <cell r="P307">
            <v>0</v>
          </cell>
          <cell r="Q307">
            <v>0</v>
          </cell>
          <cell r="R307">
            <v>698</v>
          </cell>
          <cell r="S307" t="str">
            <v>/QĐ-ĐHKT ngày 19/03/2020</v>
          </cell>
          <cell r="T307" t="str">
            <v>698/QĐ-ĐHKT ngày 19/03/2020</v>
          </cell>
        </row>
        <row r="308">
          <cell r="C308" t="str">
            <v>Trần Hồng Hạnh 29/04/1994</v>
          </cell>
          <cell r="D308" t="str">
            <v>Trần Hồng Hạnh</v>
          </cell>
          <cell r="E308" t="str">
            <v>29/04/1994</v>
          </cell>
          <cell r="F308">
            <v>0</v>
          </cell>
          <cell r="G308" t="str">
            <v>Kinh tế &amp; KDQT</v>
          </cell>
          <cell r="H308" t="str">
            <v>Kinh tế quốc tế</v>
          </cell>
          <cell r="I308" t="str">
            <v>8310106</v>
          </cell>
          <cell r="J308" t="str">
            <v>QH-2018-E</v>
          </cell>
          <cell r="K308">
            <v>2</v>
          </cell>
          <cell r="L308" t="str">
            <v>Các nhân tố tác động đến thu hút FDI vào tỉnh Thái Nguyên</v>
          </cell>
          <cell r="M308">
            <v>0</v>
          </cell>
          <cell r="N308" t="str">
            <v>TS Phạm Thu Phương</v>
          </cell>
          <cell r="O308" t="str">
            <v xml:space="preserve"> Trường ĐH Kinh tế, ĐHQG Hà Nội</v>
          </cell>
          <cell r="P308">
            <v>0</v>
          </cell>
          <cell r="Q308">
            <v>0</v>
          </cell>
          <cell r="R308">
            <v>699</v>
          </cell>
          <cell r="S308" t="str">
            <v>/QĐ-ĐHKT ngày 19/03/2020</v>
          </cell>
          <cell r="T308" t="str">
            <v>699/QĐ-ĐHKT ngày 19/03/2020</v>
          </cell>
        </row>
        <row r="309">
          <cell r="C309" t="str">
            <v>Trần Thị Thu Hằng 22/08/1995</v>
          </cell>
          <cell r="D309" t="str">
            <v>Trần Thị Thu Hằng</v>
          </cell>
          <cell r="E309" t="str">
            <v>22/08/1995</v>
          </cell>
          <cell r="F309">
            <v>0</v>
          </cell>
          <cell r="G309" t="str">
            <v>Kinh tế &amp; KDQT</v>
          </cell>
          <cell r="H309" t="str">
            <v>Kinh tế quốc tế</v>
          </cell>
          <cell r="I309" t="str">
            <v>8310106</v>
          </cell>
          <cell r="J309" t="str">
            <v>QH-2018-E</v>
          </cell>
          <cell r="K309">
            <v>2</v>
          </cell>
          <cell r="L309" t="str">
            <v>Phát triển ngân hàng số tại Việt Nam trong bối cảnh hội nhập kinh tế quốc tế</v>
          </cell>
          <cell r="M309">
            <v>0</v>
          </cell>
          <cell r="N309" t="str">
            <v>TS Nguyễn Cẩm Nhung</v>
          </cell>
          <cell r="O309" t="str">
            <v xml:space="preserve"> Trường ĐH Kinh tế, ĐHQG Hà Nội</v>
          </cell>
          <cell r="P309">
            <v>0</v>
          </cell>
          <cell r="Q309">
            <v>0</v>
          </cell>
          <cell r="R309">
            <v>700</v>
          </cell>
          <cell r="S309" t="str">
            <v>/QĐ-ĐHKT ngày 19/03/2020</v>
          </cell>
          <cell r="T309" t="str">
            <v>700/QĐ-ĐHKT ngày 19/03/2020</v>
          </cell>
        </row>
        <row r="310">
          <cell r="C310" t="str">
            <v>Phạm Đắc Hưng 23/08/1995</v>
          </cell>
          <cell r="D310" t="str">
            <v>Phạm Đắc Hưng</v>
          </cell>
          <cell r="E310" t="str">
            <v>23/08/1995</v>
          </cell>
          <cell r="F310">
            <v>0</v>
          </cell>
          <cell r="G310" t="str">
            <v>Kinh tế &amp; KDQT</v>
          </cell>
          <cell r="H310" t="str">
            <v>Kinh tế quốc tế</v>
          </cell>
          <cell r="I310" t="str">
            <v>8310106</v>
          </cell>
          <cell r="J310" t="str">
            <v>QH-2018-E</v>
          </cell>
          <cell r="K310">
            <v>2</v>
          </cell>
          <cell r="L310" t="str">
            <v>Kinh nghiệm xây dựng hệ sinh thái khởi nghiệp của Hồng Kông và bài học cho Việt Nam</v>
          </cell>
          <cell r="M310">
            <v>0</v>
          </cell>
          <cell r="N310" t="str">
            <v>TS Nguyễn Thị Vũ Hà</v>
          </cell>
          <cell r="O310" t="str">
            <v xml:space="preserve"> Trường ĐH Kinh tế, ĐHQG Hà Nội</v>
          </cell>
          <cell r="P310">
            <v>0</v>
          </cell>
          <cell r="Q310">
            <v>0</v>
          </cell>
          <cell r="R310">
            <v>701</v>
          </cell>
          <cell r="S310" t="str">
            <v>/QĐ-ĐHKT ngày 19/03/2020</v>
          </cell>
          <cell r="T310" t="str">
            <v>701/QĐ-ĐHKT ngày 19/03/2020</v>
          </cell>
        </row>
        <row r="311">
          <cell r="C311" t="str">
            <v>Vũ Thị Hồng Mơ 17/02/1994</v>
          </cell>
          <cell r="D311" t="str">
            <v>Vũ Thị Hồng Mơ</v>
          </cell>
          <cell r="E311" t="str">
            <v>17/02/1994</v>
          </cell>
          <cell r="F311">
            <v>0</v>
          </cell>
          <cell r="G311" t="str">
            <v>Kinh tế &amp; KDQT</v>
          </cell>
          <cell r="H311" t="str">
            <v>Kinh tế quốc tế</v>
          </cell>
          <cell r="I311" t="str">
            <v>8310106</v>
          </cell>
          <cell r="J311" t="str">
            <v>QH-2018-E</v>
          </cell>
          <cell r="K311">
            <v>2</v>
          </cell>
          <cell r="L311" t="str">
            <v>Phát triển thương mại biên giới của tỉnh Quảng Ninh</v>
          </cell>
          <cell r="M311">
            <v>0</v>
          </cell>
          <cell r="N311" t="str">
            <v>PGS.TS Nguyễn Việt Khôi</v>
          </cell>
          <cell r="O311" t="str">
            <v xml:space="preserve"> Trường ĐH Kinh tế, ĐHQG Hà Nội</v>
          </cell>
          <cell r="P311">
            <v>0</v>
          </cell>
          <cell r="Q311">
            <v>0</v>
          </cell>
          <cell r="R311">
            <v>702</v>
          </cell>
          <cell r="S311" t="str">
            <v>/QĐ-ĐHKT ngày 19/03/2020</v>
          </cell>
          <cell r="T311" t="str">
            <v>702/QĐ-ĐHKT ngày 19/03/2020</v>
          </cell>
        </row>
        <row r="312">
          <cell r="C312" t="str">
            <v>Vũ Thị Việt Nga 23/01/1976</v>
          </cell>
          <cell r="D312" t="str">
            <v>Vũ Thị Việt Nga</v>
          </cell>
          <cell r="E312" t="str">
            <v>23/01/1976</v>
          </cell>
          <cell r="F312">
            <v>0</v>
          </cell>
          <cell r="G312" t="str">
            <v>Kinh tế &amp; KDQT</v>
          </cell>
          <cell r="H312" t="str">
            <v>Kinh tế quốc tế</v>
          </cell>
          <cell r="I312" t="str">
            <v>8310106</v>
          </cell>
          <cell r="J312" t="str">
            <v>QH-2018-E</v>
          </cell>
          <cell r="K312">
            <v>2</v>
          </cell>
          <cell r="L312" t="str">
            <v>Xuất khẩu lao động của Việt Nam sang thị trường Đài Loan và những vấn đề đặt ra</v>
          </cell>
          <cell r="M312">
            <v>0</v>
          </cell>
          <cell r="N312" t="str">
            <v>PGS.TS Nguyễn Thị Kim Chi</v>
          </cell>
          <cell r="O312" t="str">
            <v xml:space="preserve"> Trường ĐH Kinh tế, ĐHQG Hà Nội</v>
          </cell>
          <cell r="P312">
            <v>0</v>
          </cell>
          <cell r="Q312">
            <v>0</v>
          </cell>
          <cell r="R312">
            <v>703</v>
          </cell>
          <cell r="S312" t="str">
            <v>/QĐ-ĐHKT ngày 19/03/2020</v>
          </cell>
          <cell r="T312" t="str">
            <v>703/QĐ-ĐHKT ngày 19/03/2020</v>
          </cell>
        </row>
        <row r="313">
          <cell r="C313" t="str">
            <v>Nguyễn Thu Trang 16/11/1994</v>
          </cell>
          <cell r="D313" t="str">
            <v>Nguyễn Thu Trang</v>
          </cell>
          <cell r="E313" t="str">
            <v>16/11/1994</v>
          </cell>
          <cell r="F313">
            <v>0</v>
          </cell>
          <cell r="G313" t="str">
            <v>Kinh tế &amp; KDQT</v>
          </cell>
          <cell r="H313" t="str">
            <v>Kinh tế quốc tế</v>
          </cell>
          <cell r="I313" t="str">
            <v>8310106</v>
          </cell>
          <cell r="J313" t="str">
            <v>QH-2018-E</v>
          </cell>
          <cell r="K313">
            <v>2</v>
          </cell>
          <cell r="L313" t="str">
            <v>Thúc đẩy xuất khẩu gỗ Việt Nam sang thị trường Nhật Bản</v>
          </cell>
          <cell r="M313">
            <v>0</v>
          </cell>
          <cell r="N313" t="str">
            <v>TS. Nguyễn Tiến Minh</v>
          </cell>
          <cell r="O313" t="str">
            <v xml:space="preserve"> Trường ĐH Kinh tế, ĐHQG Hà Nội</v>
          </cell>
          <cell r="P313">
            <v>0</v>
          </cell>
          <cell r="Q313">
            <v>0</v>
          </cell>
          <cell r="R313">
            <v>704</v>
          </cell>
          <cell r="S313" t="str">
            <v>/QĐ-ĐHKT ngày 19/03/2020</v>
          </cell>
          <cell r="T313" t="str">
            <v>704/QĐ-ĐHKT ngày 19/03/2020</v>
          </cell>
        </row>
        <row r="314">
          <cell r="C314" t="str">
            <v>Bùi Mạnh Tường 15/12/1981</v>
          </cell>
          <cell r="D314" t="str">
            <v>Bùi Mạnh Tường</v>
          </cell>
          <cell r="E314" t="str">
            <v>15/12/1981</v>
          </cell>
          <cell r="F314">
            <v>0</v>
          </cell>
          <cell r="G314" t="str">
            <v>Kinh tế &amp; KDQT</v>
          </cell>
          <cell r="H314" t="str">
            <v>Kinh tế quốc tế</v>
          </cell>
          <cell r="I314" t="str">
            <v>8310106</v>
          </cell>
          <cell r="J314" t="str">
            <v>QH-2018-E</v>
          </cell>
          <cell r="K314">
            <v>2</v>
          </cell>
          <cell r="L314" t="str">
            <v>Đầu tư theo phương thức đối tác công tư: Kinh nghiệm quốc tế và hàm ý cho Việt Nam</v>
          </cell>
          <cell r="M314">
            <v>0</v>
          </cell>
          <cell r="N314" t="str">
            <v>PGS.TS Hà Văn Hội</v>
          </cell>
          <cell r="O314" t="str">
            <v xml:space="preserve"> Trường ĐH Kinh tế, ĐHQG Hà Nội</v>
          </cell>
          <cell r="P314">
            <v>0</v>
          </cell>
          <cell r="Q314">
            <v>0</v>
          </cell>
          <cell r="R314">
            <v>705</v>
          </cell>
          <cell r="S314" t="str">
            <v>/QĐ-ĐHKT ngày 19/03/2020</v>
          </cell>
          <cell r="T314" t="str">
            <v>705/QĐ-ĐHKT ngày 19/03/2020</v>
          </cell>
        </row>
        <row r="315">
          <cell r="C315" t="str">
            <v>Nông Hoa Xuân 20/03/1988</v>
          </cell>
          <cell r="D315" t="str">
            <v>Nông Hoa Xuân</v>
          </cell>
          <cell r="E315" t="str">
            <v>20/03/1988</v>
          </cell>
          <cell r="F315">
            <v>0</v>
          </cell>
          <cell r="G315" t="str">
            <v>Kinh tế &amp; KDQT</v>
          </cell>
          <cell r="H315" t="str">
            <v>Kinh tế quốc tế</v>
          </cell>
          <cell r="I315" t="str">
            <v>8310106</v>
          </cell>
          <cell r="J315" t="str">
            <v>QH-2018-E</v>
          </cell>
          <cell r="K315">
            <v>2</v>
          </cell>
          <cell r="L315" t="str">
            <v>Nhâp khẩu thép từ một số nước Đông Bắc Á và tác động tới ngành thép Việt Nam</v>
          </cell>
          <cell r="M315">
            <v>0</v>
          </cell>
          <cell r="N315" t="str">
            <v>PGS.TS Hà Văn Hội</v>
          </cell>
          <cell r="O315" t="str">
            <v xml:space="preserve"> Trường ĐH Kinh tế, ĐHQG Hà Nội</v>
          </cell>
          <cell r="P315">
            <v>0</v>
          </cell>
          <cell r="Q315">
            <v>0</v>
          </cell>
          <cell r="R315">
            <v>706</v>
          </cell>
          <cell r="S315" t="str">
            <v>/QĐ-ĐHKT ngày 19/03/2020</v>
          </cell>
          <cell r="T315" t="str">
            <v>706/QĐ-ĐHKT ngày 19/03/2020</v>
          </cell>
        </row>
        <row r="316">
          <cell r="C316" t="str">
            <v>Nguyễn Thị Yến 22/08/1989</v>
          </cell>
          <cell r="D316" t="str">
            <v>Nguyễn Thị Yến</v>
          </cell>
          <cell r="E316" t="str">
            <v>22/08/1989</v>
          </cell>
          <cell r="F316">
            <v>0</v>
          </cell>
          <cell r="G316" t="str">
            <v>Kinh tế &amp; KDQT</v>
          </cell>
          <cell r="H316" t="str">
            <v>Kinh tế quốc tế</v>
          </cell>
          <cell r="I316" t="str">
            <v>8310106</v>
          </cell>
          <cell r="J316" t="str">
            <v>QH-2018-E</v>
          </cell>
          <cell r="K316">
            <v>2</v>
          </cell>
          <cell r="L316" t="str">
            <v>Chiến tranh thương mại Mỹ - Trung Quốc và những tác động đối với Việt Nam</v>
          </cell>
          <cell r="M316">
            <v>0</v>
          </cell>
          <cell r="N316" t="str">
            <v>PGS.TS Nguyễn Xuân Thiên</v>
          </cell>
          <cell r="O316" t="str">
            <v xml:space="preserve"> Trường ĐH Kinh tế, ĐHQG Hà Nội</v>
          </cell>
          <cell r="P316">
            <v>0</v>
          </cell>
          <cell r="Q316">
            <v>0</v>
          </cell>
          <cell r="R316">
            <v>707</v>
          </cell>
          <cell r="S316" t="str">
            <v>/QĐ-ĐHKT ngày 19/03/2020</v>
          </cell>
          <cell r="T316" t="str">
            <v>707/QĐ-ĐHKT ngày 19/03/2020</v>
          </cell>
        </row>
        <row r="317">
          <cell r="C317" t="str">
            <v>Phạm Mạnh Hưng 27/05/1990</v>
          </cell>
          <cell r="D317" t="str">
            <v>Phạm Mạnh Hưng</v>
          </cell>
          <cell r="E317" t="str">
            <v>27/05/1990</v>
          </cell>
          <cell r="F317">
            <v>0</v>
          </cell>
          <cell r="G317" t="str">
            <v>Kinh tế chính trị</v>
          </cell>
          <cell r="H317" t="str">
            <v>Quản lý kinh tế</v>
          </cell>
          <cell r="I317" t="str">
            <v>8340410</v>
          </cell>
          <cell r="J317" t="str">
            <v>QH-2018-E</v>
          </cell>
          <cell r="K317">
            <v>2</v>
          </cell>
          <cell r="L317" t="str">
            <v>Quản lý tín dụng khách hàng cá nhân tại Ngân hàng Thương mại cổ phần Á Châu - Phòng giao dịch Hà Đông</v>
          </cell>
          <cell r="M317">
            <v>0</v>
          </cell>
          <cell r="N317" t="str">
            <v>TS. Hoàng Khắc Lịch</v>
          </cell>
          <cell r="O317" t="str">
            <v xml:space="preserve"> Trường ĐH Kinh tế, ĐHQG Hà Nội</v>
          </cell>
          <cell r="P317">
            <v>0</v>
          </cell>
          <cell r="Q317">
            <v>0</v>
          </cell>
          <cell r="R317">
            <v>775</v>
          </cell>
          <cell r="S317" t="str">
            <v>/QĐ-ĐHKT ngày 31/3/2020</v>
          </cell>
          <cell r="T317" t="str">
            <v>775/QĐ-ĐHKT ngày 31/3/2020</v>
          </cell>
        </row>
        <row r="318">
          <cell r="C318" t="str">
            <v>Nguyễn Thu Hương 05/09/1991</v>
          </cell>
          <cell r="D318" t="str">
            <v>Nguyễn Thu Hương</v>
          </cell>
          <cell r="E318" t="str">
            <v>05/09/1991</v>
          </cell>
          <cell r="F318">
            <v>0</v>
          </cell>
          <cell r="G318" t="str">
            <v>Kinh tế chính trị</v>
          </cell>
          <cell r="H318" t="str">
            <v>Quản lý kinh tế</v>
          </cell>
          <cell r="I318" t="str">
            <v>8340410</v>
          </cell>
          <cell r="J318" t="str">
            <v>QH-2018-E</v>
          </cell>
          <cell r="K318">
            <v>2</v>
          </cell>
          <cell r="L318" t="str">
            <v>Quản lý nhân lực tại Trường Trung học cơ sở Cầu Giấy, thành phố Hà Nội</v>
          </cell>
          <cell r="M318">
            <v>0</v>
          </cell>
          <cell r="N318" t="str">
            <v>PGS.TS. Đinh Văn Thông</v>
          </cell>
          <cell r="O318" t="str">
            <v xml:space="preserve"> Trường ĐH Kinh tế, ĐHQG Hà Nội</v>
          </cell>
          <cell r="P318">
            <v>0</v>
          </cell>
          <cell r="Q318">
            <v>0</v>
          </cell>
          <cell r="R318">
            <v>776</v>
          </cell>
          <cell r="S318" t="str">
            <v>/QĐ-ĐHKT ngày 31/3/2020</v>
          </cell>
          <cell r="T318" t="str">
            <v>776/QĐ-ĐHKT ngày 31/3/2020</v>
          </cell>
        </row>
        <row r="319">
          <cell r="C319" t="str">
            <v>Hoàng Thị Nhật Lệ 01/10/1991</v>
          </cell>
          <cell r="D319" t="str">
            <v>Hoàng Thị Nhật Lệ</v>
          </cell>
          <cell r="E319" t="str">
            <v>01/10/1991</v>
          </cell>
          <cell r="F319">
            <v>0</v>
          </cell>
          <cell r="G319" t="str">
            <v>Kinh tế chính trị</v>
          </cell>
          <cell r="H319" t="str">
            <v>Quản lý kinh tế</v>
          </cell>
          <cell r="I319" t="str">
            <v>8340410</v>
          </cell>
          <cell r="J319" t="str">
            <v>QH-2018-E</v>
          </cell>
          <cell r="K319">
            <v>2</v>
          </cell>
          <cell r="L319" t="str">
            <v>Hoạt động kiểm tra hàng hóa xuất nhập khẩu tại Chi cục Hải quan Bắc Hà Nội</v>
          </cell>
          <cell r="M319">
            <v>0</v>
          </cell>
          <cell r="N319" t="str">
            <v>PGS.TS. Đinh Văn Thông</v>
          </cell>
          <cell r="O319" t="str">
            <v xml:space="preserve"> Trường ĐH Kinh tế, ĐHQG Hà Nội</v>
          </cell>
          <cell r="P319">
            <v>0</v>
          </cell>
          <cell r="Q319">
            <v>0</v>
          </cell>
          <cell r="R319">
            <v>777</v>
          </cell>
          <cell r="S319" t="str">
            <v>/QĐ-ĐHKT ngày 31/3/2020</v>
          </cell>
          <cell r="T319" t="str">
            <v>777/QĐ-ĐHKT ngày 31/3/2020</v>
          </cell>
        </row>
        <row r="320">
          <cell r="C320" t="str">
            <v>Trần Hà My 24/02/1994</v>
          </cell>
          <cell r="D320" t="str">
            <v>Trần Hà My</v>
          </cell>
          <cell r="E320" t="str">
            <v>24/02/1994</v>
          </cell>
          <cell r="F320">
            <v>0</v>
          </cell>
          <cell r="G320" t="str">
            <v>Kinh tế chính trị</v>
          </cell>
          <cell r="H320" t="str">
            <v>Quản lý kinh tế</v>
          </cell>
          <cell r="I320" t="str">
            <v>8340410</v>
          </cell>
          <cell r="J320" t="str">
            <v>QH-2018-E</v>
          </cell>
          <cell r="K320">
            <v>2</v>
          </cell>
          <cell r="L320" t="str">
            <v>Chất lượng công chức tại tổng cục dân số kế hoạch hóa gia đình</v>
          </cell>
          <cell r="M320">
            <v>0</v>
          </cell>
          <cell r="N320" t="str">
            <v>TS. Hoàng Thị Hương</v>
          </cell>
          <cell r="O320" t="str">
            <v xml:space="preserve"> Trường ĐH Kinh tế, ĐHQG Hà Nội</v>
          </cell>
          <cell r="P320">
            <v>0</v>
          </cell>
          <cell r="Q320">
            <v>0</v>
          </cell>
          <cell r="R320">
            <v>778</v>
          </cell>
          <cell r="S320" t="str">
            <v>/QĐ-ĐHKT ngày 31/3/2020</v>
          </cell>
          <cell r="T320" t="str">
            <v>778/QĐ-ĐHKT ngày 31/3/2020</v>
          </cell>
        </row>
        <row r="321">
          <cell r="C321" t="str">
            <v>Nguyễn Thị Minh Nguyệt 27/07/1993</v>
          </cell>
          <cell r="D321" t="str">
            <v>Nguyễn Thị Minh Nguyệt</v>
          </cell>
          <cell r="E321" t="str">
            <v>27/07/1993</v>
          </cell>
          <cell r="F321">
            <v>0</v>
          </cell>
          <cell r="G321" t="str">
            <v>Kinh tế chính trị</v>
          </cell>
          <cell r="H321" t="str">
            <v>Quản lý kinh tế</v>
          </cell>
          <cell r="I321" t="str">
            <v>8340410</v>
          </cell>
          <cell r="J321" t="str">
            <v>QH-2018-E</v>
          </cell>
          <cell r="K321">
            <v>2</v>
          </cell>
          <cell r="L321" t="str">
            <v>Chất lượng nhân lực khối thủ tục tại công ty cổ phần Vinhomes</v>
          </cell>
          <cell r="M321">
            <v>0</v>
          </cell>
          <cell r="N321" t="str">
            <v>PGS.TS Lê Quốc Hội</v>
          </cell>
          <cell r="O321" t="str">
            <v xml:space="preserve">Trường Đại học Kinh tế Quốc dân </v>
          </cell>
          <cell r="P321">
            <v>0</v>
          </cell>
          <cell r="Q321">
            <v>0</v>
          </cell>
          <cell r="R321">
            <v>779</v>
          </cell>
          <cell r="S321" t="str">
            <v>/QĐ-ĐHKT ngày 31/3/2020</v>
          </cell>
          <cell r="T321" t="str">
            <v>779/QĐ-ĐHKT ngày 31/3/2020</v>
          </cell>
        </row>
        <row r="322">
          <cell r="C322" t="str">
            <v>Tống Thế Sơn 20/11/1995</v>
          </cell>
          <cell r="D322" t="str">
            <v>Tống Thế Sơn</v>
          </cell>
          <cell r="E322" t="str">
            <v>20/11/1995</v>
          </cell>
          <cell r="F322">
            <v>0</v>
          </cell>
          <cell r="G322" t="str">
            <v>Kinh tế chính trị</v>
          </cell>
          <cell r="H322" t="str">
            <v>Kinh tế chính trị</v>
          </cell>
          <cell r="I322">
            <v>8310102</v>
          </cell>
          <cell r="J322" t="str">
            <v>QH-2018-E</v>
          </cell>
          <cell r="K322">
            <v>2</v>
          </cell>
          <cell r="L322" t="str">
            <v xml:space="preserve">Điều kiện phát triển kinh tế số : Nghiên cứu trường hợp Việt Nam </v>
          </cell>
          <cell r="M322">
            <v>0</v>
          </cell>
          <cell r="N322" t="str">
            <v>TS. Trần Quang Tuyến</v>
          </cell>
          <cell r="O322" t="str">
            <v>Khoa Quốc tế, ĐHQGHN</v>
          </cell>
          <cell r="P322">
            <v>0</v>
          </cell>
          <cell r="Q322">
            <v>0</v>
          </cell>
          <cell r="R322">
            <v>780</v>
          </cell>
          <cell r="S322" t="str">
            <v>/QĐ-ĐHKT ngày 31/3/2020</v>
          </cell>
          <cell r="T322" t="str">
            <v>780/QĐ-ĐHKT ngày 31/3/2020</v>
          </cell>
        </row>
        <row r="323">
          <cell r="C323" t="str">
            <v>Nguyễn Minh Thành 29/01/1992</v>
          </cell>
          <cell r="D323" t="str">
            <v>Nguyễn Minh Thành</v>
          </cell>
          <cell r="E323" t="str">
            <v>29/01/1992</v>
          </cell>
          <cell r="F323">
            <v>0</v>
          </cell>
          <cell r="G323" t="str">
            <v>Kinh tế chính trị</v>
          </cell>
          <cell r="H323" t="str">
            <v>Quản lý kinh tế</v>
          </cell>
          <cell r="I323" t="str">
            <v>8340410</v>
          </cell>
          <cell r="J323" t="str">
            <v>QH-2018-E</v>
          </cell>
          <cell r="K323">
            <v>2</v>
          </cell>
          <cell r="L323" t="str">
            <v>Quản lý nhân lực tại công ty TNHH MTV  Thanh Bình - BCA</v>
          </cell>
          <cell r="M323">
            <v>0</v>
          </cell>
          <cell r="N323" t="str">
            <v>PGS.TS Vũ Đức Thanh</v>
          </cell>
          <cell r="O323" t="str">
            <v xml:space="preserve"> Trường ĐH Kinh tế, ĐHQG Hà Nội</v>
          </cell>
          <cell r="P323">
            <v>0</v>
          </cell>
          <cell r="Q323">
            <v>0</v>
          </cell>
          <cell r="R323">
            <v>781</v>
          </cell>
          <cell r="S323" t="str">
            <v>/QĐ-ĐHKT ngày 31/3/2020</v>
          </cell>
          <cell r="T323" t="str">
            <v>781/QĐ-ĐHKT ngày 31/3/2020</v>
          </cell>
        </row>
        <row r="324">
          <cell r="C324" t="str">
            <v>Phạm Văn Thọ 04/07/1979</v>
          </cell>
          <cell r="D324" t="str">
            <v>Phạm Văn Thọ</v>
          </cell>
          <cell r="E324" t="str">
            <v>04/07/1979</v>
          </cell>
          <cell r="F324">
            <v>0</v>
          </cell>
          <cell r="G324" t="str">
            <v>Kinh tế chính trị</v>
          </cell>
          <cell r="H324" t="str">
            <v>Quản lý kinh tế</v>
          </cell>
          <cell r="I324" t="str">
            <v>8340410</v>
          </cell>
          <cell r="J324" t="str">
            <v>QH-2018-E</v>
          </cell>
          <cell r="K324">
            <v>2</v>
          </cell>
          <cell r="L324" t="str">
            <v xml:space="preserve">Quản lý thuế tại Chi cục hải quan quản lý các khu công nghiệp Yên Phong </v>
          </cell>
          <cell r="M324">
            <v>0</v>
          </cell>
          <cell r="N324" t="str">
            <v>PGS.TS Mai Thị Thanh Xuân</v>
          </cell>
          <cell r="O324" t="str">
            <v>Nguyên Cán bộ Trường ĐH Kinh tế, ĐHQGHN</v>
          </cell>
          <cell r="P324">
            <v>0</v>
          </cell>
          <cell r="Q324" t="str">
            <v>708,709,710,711</v>
          </cell>
          <cell r="R324">
            <v>782</v>
          </cell>
          <cell r="S324" t="str">
            <v>/QĐ-ĐHKT ngày 31/3/2020</v>
          </cell>
          <cell r="T324" t="str">
            <v>782/QĐ-ĐHKT ngày 31/3/2020</v>
          </cell>
        </row>
        <row r="325">
          <cell r="C325" t="str">
            <v>Trần Hương Trà 01/07/1993</v>
          </cell>
          <cell r="D325" t="str">
            <v>Trần Hương Trà</v>
          </cell>
          <cell r="E325" t="str">
            <v>01/07/1993</v>
          </cell>
          <cell r="F325">
            <v>0</v>
          </cell>
          <cell r="G325" t="str">
            <v>Kinh tế chính trị</v>
          </cell>
          <cell r="H325" t="str">
            <v>Quản lý kinh tế</v>
          </cell>
          <cell r="I325" t="str">
            <v>8340410</v>
          </cell>
          <cell r="J325" t="str">
            <v>QH-2018-E</v>
          </cell>
          <cell r="K325">
            <v>2</v>
          </cell>
          <cell r="L325" t="str">
            <v xml:space="preserve">Quản lý vốn đầu tư xây dựng cơ bản từ ngân sách nhà nước tại Ban Quản lý dự án đầu tư xây dựng quận Cầu Giấy </v>
          </cell>
          <cell r="M325">
            <v>0</v>
          </cell>
          <cell r="N325" t="str">
            <v>TS. Phạm Minh Tuấn</v>
          </cell>
          <cell r="O325" t="str">
            <v xml:space="preserve"> Trường ĐH Kinh tế, ĐHQG Hà Nội</v>
          </cell>
          <cell r="P325">
            <v>0</v>
          </cell>
          <cell r="Q325">
            <v>0</v>
          </cell>
          <cell r="R325">
            <v>783</v>
          </cell>
          <cell r="S325" t="str">
            <v>/QĐ-ĐHKT ngày 31/3/2020</v>
          </cell>
          <cell r="T325" t="str">
            <v>783/QĐ-ĐHKT ngày 31/3/2020</v>
          </cell>
        </row>
        <row r="326">
          <cell r="C326" t="str">
            <v>Trương Thị Minh Trang 08/08/1993</v>
          </cell>
          <cell r="D326" t="str">
            <v>Trương Thị Minh Trang</v>
          </cell>
          <cell r="E326" t="str">
            <v>08/08/1993</v>
          </cell>
          <cell r="F326">
            <v>0</v>
          </cell>
          <cell r="G326" t="str">
            <v>Kinh tế chính trị</v>
          </cell>
          <cell r="H326" t="str">
            <v>Quản lý kinh tế</v>
          </cell>
          <cell r="I326" t="str">
            <v>8340410</v>
          </cell>
          <cell r="J326" t="str">
            <v>QH-2018-E</v>
          </cell>
          <cell r="K326">
            <v>2</v>
          </cell>
          <cell r="L326" t="str">
            <v>Quản lý nhân lực tại trường đào tạo bồi dưỡng cán bộ, công chức lao động - xã hội</v>
          </cell>
          <cell r="M326">
            <v>0</v>
          </cell>
          <cell r="N326" t="str">
            <v>PGS.TS. Lê Danh Tốn</v>
          </cell>
          <cell r="O326" t="str">
            <v xml:space="preserve"> Trường ĐH Kinh tế, ĐHQG Hà Nội</v>
          </cell>
          <cell r="P326">
            <v>0</v>
          </cell>
          <cell r="Q326">
            <v>0</v>
          </cell>
          <cell r="R326">
            <v>784</v>
          </cell>
          <cell r="S326" t="str">
            <v>/QĐ-ĐHKT ngày 31/3/2020</v>
          </cell>
          <cell r="T326" t="str">
            <v>784/QĐ-ĐHKT ngày 31/3/2020</v>
          </cell>
        </row>
        <row r="327">
          <cell r="C327" t="str">
            <v>Lê Thị Ánh Tuyết 06/03/1984</v>
          </cell>
          <cell r="D327" t="str">
            <v>Lê Thị Ánh Tuyết</v>
          </cell>
          <cell r="E327" t="str">
            <v>06/03/1984</v>
          </cell>
          <cell r="F327">
            <v>0</v>
          </cell>
          <cell r="G327" t="str">
            <v>Kinh tế chính trị</v>
          </cell>
          <cell r="H327" t="str">
            <v>Quản lý kinh tế</v>
          </cell>
          <cell r="I327" t="str">
            <v>8340410</v>
          </cell>
          <cell r="J327" t="str">
            <v>QH-2018-E</v>
          </cell>
          <cell r="K327">
            <v>2</v>
          </cell>
          <cell r="L327" t="str">
            <v xml:space="preserve">Chất lượng thanh tra chuyên ngành tại kho bạc nhà nước ở Việt Nam </v>
          </cell>
          <cell r="M327">
            <v>0</v>
          </cell>
          <cell r="N327" t="str">
            <v>PGS.TS. Lê Trung Thành</v>
          </cell>
          <cell r="O327" t="str">
            <v xml:space="preserve"> Trường ĐH Kinh tế, ĐHQG Hà Nội</v>
          </cell>
          <cell r="P327">
            <v>0</v>
          </cell>
          <cell r="Q327">
            <v>0</v>
          </cell>
          <cell r="R327">
            <v>785</v>
          </cell>
          <cell r="S327" t="str">
            <v>/QĐ-ĐHKT ngày 31/3/2020</v>
          </cell>
          <cell r="T327" t="str">
            <v>785/QĐ-ĐHKT ngày 31/3/2020</v>
          </cell>
        </row>
        <row r="328">
          <cell r="C328" t="str">
            <v>Lê Thanh Hà 27/05/1996</v>
          </cell>
          <cell r="D328" t="str">
            <v>Lê Thanh Hà</v>
          </cell>
          <cell r="E328" t="str">
            <v>27/05/1996</v>
          </cell>
          <cell r="F328">
            <v>0</v>
          </cell>
          <cell r="G328" t="str">
            <v>Quản trị kinh doanh</v>
          </cell>
          <cell r="H328" t="str">
            <v>Quản trị kinh doanh</v>
          </cell>
          <cell r="I328">
            <v>8340101</v>
          </cell>
          <cell r="J328" t="str">
            <v>QH-2018-E</v>
          </cell>
          <cell r="K328">
            <v>2</v>
          </cell>
          <cell r="L328" t="str">
            <v>Phân tích hoạt động Marketing - Mix theo quan điểm của Simona tại Công ty cổ phần Sao Thái Dương</v>
          </cell>
          <cell r="M328">
            <v>0</v>
          </cell>
          <cell r="N328" t="str">
            <v>TS. Nguyễn Thị Phi Nga</v>
          </cell>
          <cell r="O328" t="str">
            <v xml:space="preserve"> Trường ĐH Kinh tế, ĐHQG Hà Nội</v>
          </cell>
          <cell r="P328">
            <v>0</v>
          </cell>
          <cell r="Q328">
            <v>0</v>
          </cell>
          <cell r="R328">
            <v>786</v>
          </cell>
          <cell r="S328" t="str">
            <v>/QĐ-ĐHKT ngày 31/3/2020</v>
          </cell>
          <cell r="T328" t="str">
            <v>786/QĐ-ĐHKT ngày 31/3/2020</v>
          </cell>
        </row>
        <row r="329">
          <cell r="C329" t="str">
            <v>Đào Thị Hải Yến 24/06/1981</v>
          </cell>
          <cell r="D329" t="str">
            <v>Đào Thị Hải Yến</v>
          </cell>
          <cell r="E329" t="str">
            <v>24/06/1981</v>
          </cell>
          <cell r="F329">
            <v>0</v>
          </cell>
          <cell r="G329" t="str">
            <v>Kế toán - Kiểm toán</v>
          </cell>
          <cell r="H329" t="str">
            <v>Kế toán</v>
          </cell>
          <cell r="I329">
            <v>8340301</v>
          </cell>
          <cell r="J329" t="str">
            <v>QH-2018-E</v>
          </cell>
          <cell r="K329">
            <v>2</v>
          </cell>
          <cell r="L329" t="str">
            <v>Phân tích và dự báo tài chính tại Công ty TNHH Công nghiệp Chính xác Việt Nam 1</v>
          </cell>
          <cell r="M329">
            <v>0</v>
          </cell>
          <cell r="N329" t="str">
            <v>TS. Nguyễn Thị Thanh Hải</v>
          </cell>
          <cell r="O329" t="str">
            <v xml:space="preserve"> Trường ĐH Kinh tế, ĐHQG Hà Nội</v>
          </cell>
          <cell r="P329">
            <v>0</v>
          </cell>
          <cell r="Q329">
            <v>0</v>
          </cell>
          <cell r="R329">
            <v>787</v>
          </cell>
          <cell r="S329" t="str">
            <v>/QĐ-ĐHKT ngày 31/3/2020</v>
          </cell>
          <cell r="T329" t="str">
            <v>787/QĐ-ĐHKT ngày 31/3/2020</v>
          </cell>
        </row>
        <row r="330">
          <cell r="C330" t="str">
            <v>Nguyễn Thị Hồng Nhung 07/02/1992</v>
          </cell>
          <cell r="D330" t="str">
            <v>Nguyễn Thị Hồng Nhung</v>
          </cell>
          <cell r="E330" t="str">
            <v>07/02/1992</v>
          </cell>
          <cell r="F330">
            <v>0</v>
          </cell>
          <cell r="G330" t="str">
            <v>Tài chính - Ngân hàng</v>
          </cell>
          <cell r="H330" t="str">
            <v>Tài chính - Ngân hàng</v>
          </cell>
          <cell r="I330">
            <v>8340201</v>
          </cell>
          <cell r="J330" t="str">
            <v>QH-2018-E</v>
          </cell>
          <cell r="K330">
            <v>2</v>
          </cell>
          <cell r="L330" t="str">
            <v>Đánh giá chất lượng dịch vụ ngân hàng bán lẻ của Ngân hàng thương mại cổ phần ngoại thương Việt Nam - Chi nhánh Thăng Long</v>
          </cell>
          <cell r="M330">
            <v>0</v>
          </cell>
          <cell r="N330" t="str">
            <v>TS. Đinh Thị Thanh Vân</v>
          </cell>
          <cell r="O330" t="str">
            <v xml:space="preserve"> Trường ĐH Kinh tế, ĐHQG Hà Nội</v>
          </cell>
          <cell r="P330">
            <v>0</v>
          </cell>
          <cell r="Q330">
            <v>0</v>
          </cell>
          <cell r="R330">
            <v>788</v>
          </cell>
          <cell r="S330" t="str">
            <v>/QĐ-ĐHKT ngày 31/3/2020</v>
          </cell>
          <cell r="T330" t="str">
            <v>788/QĐ-ĐHKT ngày 31/3/2020</v>
          </cell>
        </row>
        <row r="331">
          <cell r="C331" t="str">
            <v>Nguyễn Thị May 27/12/1990</v>
          </cell>
          <cell r="D331" t="str">
            <v>Nguyễn Thị May</v>
          </cell>
          <cell r="E331" t="str">
            <v>27/12/1990</v>
          </cell>
          <cell r="F331">
            <v>0</v>
          </cell>
          <cell r="G331" t="str">
            <v>Kinh tế &amp; KDQT</v>
          </cell>
          <cell r="H331" t="str">
            <v>Kinh tế quốc tế</v>
          </cell>
          <cell r="I331">
            <v>8310106</v>
          </cell>
          <cell r="J331" t="str">
            <v>QH-2018-E</v>
          </cell>
          <cell r="K331">
            <v>2</v>
          </cell>
          <cell r="L331" t="str">
            <v>Xuất khẩu lao động của Việt Nam sang thị trường Nhật Bản và những vấn đề đặt ra</v>
          </cell>
          <cell r="M331">
            <v>0</v>
          </cell>
          <cell r="N331" t="str">
            <v>PGS.TS Nguyễn Thị Kim Chi</v>
          </cell>
          <cell r="O331" t="str">
            <v xml:space="preserve"> Trường ĐH Kinh tế, ĐHQG Hà Nội</v>
          </cell>
          <cell r="P331">
            <v>0</v>
          </cell>
          <cell r="Q331">
            <v>0</v>
          </cell>
          <cell r="R331">
            <v>789</v>
          </cell>
          <cell r="S331" t="str">
            <v>/QĐ-ĐHKT ngày 31/3/2020</v>
          </cell>
          <cell r="T331" t="str">
            <v>789/QĐ-ĐHKT ngày 31/3/2020</v>
          </cell>
        </row>
        <row r="332">
          <cell r="C332" t="str">
            <v>Nguyễn Trang Nhung 24/07/1994</v>
          </cell>
          <cell r="D332" t="str">
            <v>Nguyễn Trang Nhung</v>
          </cell>
          <cell r="E332" t="str">
            <v>24/07/1994</v>
          </cell>
          <cell r="F332">
            <v>0</v>
          </cell>
          <cell r="G332" t="str">
            <v>Kinh tế &amp; KDQT</v>
          </cell>
          <cell r="H332" t="str">
            <v>Kinh tế quốc tế</v>
          </cell>
          <cell r="I332">
            <v>8310106</v>
          </cell>
          <cell r="J332" t="str">
            <v>QH-2018-E</v>
          </cell>
          <cell r="K332">
            <v>2</v>
          </cell>
          <cell r="L332" t="str">
            <v>Thu hút đầu tư trực tiếp nước ngoài vào phát triển sản phẩm du lịch đặc thù vùng Duyên hải Nam Trung bộ trong bối cảnh hội nhập kinh tế quốc tế</v>
          </cell>
          <cell r="M332">
            <v>0</v>
          </cell>
          <cell r="N332" t="str">
            <v>PGS.TS Nguyễn Việt Khôi</v>
          </cell>
          <cell r="O332" t="str">
            <v xml:space="preserve"> Trường ĐH Kinh tế, ĐHQG Hà Nội</v>
          </cell>
          <cell r="P332">
            <v>0</v>
          </cell>
          <cell r="Q332">
            <v>0</v>
          </cell>
          <cell r="R332">
            <v>790</v>
          </cell>
          <cell r="S332" t="str">
            <v>/QĐ-ĐHKT ngày 31/3/2020</v>
          </cell>
          <cell r="T332" t="str">
            <v>790/QĐ-ĐHKT ngày 31/3/2020</v>
          </cell>
        </row>
        <row r="333">
          <cell r="C333" t="str">
            <v>Ngô Huy Toàn 02/02/1969</v>
          </cell>
          <cell r="D333" t="str">
            <v>Ngô Huy Toàn</v>
          </cell>
          <cell r="E333" t="str">
            <v>02/02/1969</v>
          </cell>
          <cell r="F333">
            <v>0</v>
          </cell>
          <cell r="G333" t="str">
            <v>Kinh tế phát triển</v>
          </cell>
          <cell r="H333" t="str">
            <v>Chính sách công &amp; Phát triển</v>
          </cell>
          <cell r="I333" t="str">
            <v>Thí điểm</v>
          </cell>
          <cell r="J333" t="str">
            <v>QH-2018-E</v>
          </cell>
          <cell r="K333">
            <v>2</v>
          </cell>
          <cell r="L333" t="str">
            <v>Nghiên cứu đánh giá công tác quản lý nhà nước về mạng xã hội tại Việt Nam</v>
          </cell>
          <cell r="M333">
            <v>0</v>
          </cell>
          <cell r="N333" t="str">
            <v>TS. Lưu Quốc Đạt</v>
          </cell>
          <cell r="O333" t="str">
            <v xml:space="preserve"> Trường ĐH Kinh tế, ĐHQG Hà Nội</v>
          </cell>
          <cell r="P333">
            <v>0</v>
          </cell>
          <cell r="Q333">
            <v>0</v>
          </cell>
          <cell r="R333">
            <v>791</v>
          </cell>
          <cell r="S333" t="str">
            <v>/QĐ-ĐHKT ngày 31/3/2020</v>
          </cell>
          <cell r="T333" t="str">
            <v>791/QĐ-ĐHKT ngày 31/3/2020</v>
          </cell>
        </row>
        <row r="334">
          <cell r="C334" t="str">
            <v>Nguyễn Thị Thúy Thảo 06/09/1990</v>
          </cell>
          <cell r="D334" t="str">
            <v>Nguyễn Thị Thúy Thảo</v>
          </cell>
          <cell r="E334" t="str">
            <v>06/09/1990</v>
          </cell>
          <cell r="F334">
            <v>0</v>
          </cell>
          <cell r="G334" t="str">
            <v>Kinh tế phát triển</v>
          </cell>
          <cell r="H334" t="str">
            <v>Chính sách công &amp; Phát triển</v>
          </cell>
          <cell r="I334" t="str">
            <v>Thí điểm</v>
          </cell>
          <cell r="J334" t="str">
            <v>QH-2019-E</v>
          </cell>
          <cell r="K334">
            <v>1</v>
          </cell>
          <cell r="L334" t="str">
            <v>Nghiên cứu đánh giá thực thi chính sách tài chính ứng phó với biến đổi khí hậu tại Thành phố Cần Thơ</v>
          </cell>
          <cell r="M334">
            <v>0</v>
          </cell>
          <cell r="N334" t="str">
            <v>TS. Nguyễn Song Tùng</v>
          </cell>
          <cell r="O334" t="str">
            <v>Viện Hàn lâm KHXHVN</v>
          </cell>
          <cell r="P334">
            <v>0</v>
          </cell>
          <cell r="Q334">
            <v>0</v>
          </cell>
          <cell r="R334">
            <v>792</v>
          </cell>
          <cell r="S334" t="str">
            <v>/QĐ-ĐHKT ngày 31/3/2020</v>
          </cell>
          <cell r="T334" t="str">
            <v>792/QĐ-ĐHKT ngày 31/3/2020</v>
          </cell>
        </row>
        <row r="335">
          <cell r="C335" t="str">
            <v>Dương Quang 23/10/1991</v>
          </cell>
          <cell r="D335" t="str">
            <v>Dương Quang</v>
          </cell>
          <cell r="E335" t="str">
            <v>23/10/1991</v>
          </cell>
          <cell r="F335">
            <v>0</v>
          </cell>
          <cell r="G335" t="str">
            <v>Kinh tế phát triển</v>
          </cell>
          <cell r="H335" t="str">
            <v>Chính sách công &amp; Phát triển</v>
          </cell>
          <cell r="I335" t="str">
            <v>Thí điểm</v>
          </cell>
          <cell r="J335" t="str">
            <v>QH-2019-E</v>
          </cell>
          <cell r="K335">
            <v>1</v>
          </cell>
          <cell r="L335" t="str">
            <v>Nghiên cứu vai trò của hiệp định đối tác toàn diện và tiến bộ xuyên Thái Bình Dương (CPTPP) đối với hoạt động xuất nhập khẩu nông sản của Việt Nam</v>
          </cell>
          <cell r="M335">
            <v>0</v>
          </cell>
          <cell r="N335" t="str">
            <v>TS. Ngô Xuân Nam</v>
          </cell>
          <cell r="O335" t="str">
            <v>Bộ NN&amp;PTNT</v>
          </cell>
          <cell r="P335">
            <v>0</v>
          </cell>
          <cell r="Q335">
            <v>0</v>
          </cell>
          <cell r="R335">
            <v>793</v>
          </cell>
          <cell r="S335" t="str">
            <v>/QĐ-ĐHKT ngày 31/3/2020</v>
          </cell>
          <cell r="T335" t="str">
            <v>793/QĐ-ĐHKT ngày 31/3/2020</v>
          </cell>
        </row>
        <row r="336">
          <cell r="C336" t="str">
            <v>Ngô Xuân Quý 13/11/1979</v>
          </cell>
          <cell r="D336" t="str">
            <v>Ngô Xuân Quý</v>
          </cell>
          <cell r="E336" t="str">
            <v>13/11/1979</v>
          </cell>
          <cell r="F336">
            <v>0</v>
          </cell>
          <cell r="G336" t="str">
            <v>Kinh tế phát triển</v>
          </cell>
          <cell r="H336" t="str">
            <v>Chính sách công &amp; Phát triển</v>
          </cell>
          <cell r="I336" t="str">
            <v>Thí điểm</v>
          </cell>
          <cell r="J336" t="str">
            <v>QH-2019-E</v>
          </cell>
          <cell r="K336">
            <v>1</v>
          </cell>
          <cell r="L336" t="str">
            <v>Nghiên cứu đánh giá hiệu quả chính sách hành lang đa dạng sinh học tại Quảng Nam</v>
          </cell>
          <cell r="M336">
            <v>0</v>
          </cell>
          <cell r="N336" t="str">
            <v>PGS .TS Lê Xuân Cảnh</v>
          </cell>
          <cell r="O336" t="str">
            <v>Viện Hàn lâm KH&amp;CNVN</v>
          </cell>
          <cell r="P336">
            <v>0</v>
          </cell>
          <cell r="Q336">
            <v>0</v>
          </cell>
          <cell r="R336">
            <v>794</v>
          </cell>
          <cell r="S336" t="str">
            <v>/QĐ-ĐHKT ngày 31/3/2020</v>
          </cell>
          <cell r="T336" t="str">
            <v>794/QĐ-ĐHKT ngày 31/3/2020</v>
          </cell>
        </row>
        <row r="337">
          <cell r="C337" t="str">
            <v>Hà Quỳnh Anh 28/09/1995</v>
          </cell>
          <cell r="D337" t="str">
            <v xml:space="preserve">Hà Quỳnh Anh </v>
          </cell>
          <cell r="E337" t="str">
            <v>28/09/1995</v>
          </cell>
          <cell r="F337">
            <v>0</v>
          </cell>
          <cell r="G337" t="str">
            <v>Tài chính - Ngân hàng</v>
          </cell>
          <cell r="H337" t="str">
            <v>Tài chính - Ngân hàng</v>
          </cell>
          <cell r="I337" t="str">
            <v>8340201</v>
          </cell>
          <cell r="J337" t="str">
            <v>QH-2018-E</v>
          </cell>
          <cell r="K337">
            <v>2</v>
          </cell>
          <cell r="L337" t="str">
            <v>Nghiên cứu sự hài lòng của khách hàng cá nhân đối với sản phẩm dịch vụ của Ngân hàng TMCP Quân đội MB - Chi nhánh Văn Phú</v>
          </cell>
          <cell r="M337">
            <v>0</v>
          </cell>
          <cell r="N337" t="str">
            <v>PGS. TS. Phạm Thị Liên</v>
          </cell>
          <cell r="O337" t="str">
            <v>Khoa Quốc tế - Đại học Quốc gia Hà Nội</v>
          </cell>
          <cell r="P337">
            <v>0</v>
          </cell>
          <cell r="Q337">
            <v>0</v>
          </cell>
          <cell r="R337">
            <v>1075</v>
          </cell>
          <cell r="S337" t="str">
            <v>/QĐ-ĐHKT ngày 15/5/2020</v>
          </cell>
          <cell r="T337" t="str">
            <v>1075/QĐ-ĐHKT ngày 15/5/2020</v>
          </cell>
        </row>
        <row r="338">
          <cell r="C338" t="str">
            <v>Hồ Thị Thanh Hà 15/03/1994</v>
          </cell>
          <cell r="D338" t="str">
            <v>Hồ Thị Thanh Hà</v>
          </cell>
          <cell r="E338" t="str">
            <v>15/03/1994</v>
          </cell>
          <cell r="F338">
            <v>0</v>
          </cell>
          <cell r="G338" t="str">
            <v>Tài chính - Ngân hàng</v>
          </cell>
          <cell r="H338" t="str">
            <v>Tài chính - Ngân hàng</v>
          </cell>
          <cell r="I338" t="str">
            <v>8340201</v>
          </cell>
          <cell r="J338" t="str">
            <v>QH-2018-E</v>
          </cell>
          <cell r="K338">
            <v>2</v>
          </cell>
          <cell r="L338" t="str">
            <v>Ứng dụng mô hình CAMELS đánh giá hoạt động của các ngân hàng TMCP niêm yết tại Việt Nam</v>
          </cell>
          <cell r="M338">
            <v>0</v>
          </cell>
          <cell r="N338" t="str">
            <v>TS. Trịnh Thị Phan Lan</v>
          </cell>
          <cell r="O338" t="str">
            <v xml:space="preserve"> Trường ĐH Kinh tế, ĐHQG Hà Nội</v>
          </cell>
          <cell r="P338">
            <v>0</v>
          </cell>
          <cell r="Q338">
            <v>0</v>
          </cell>
          <cell r="R338">
            <v>1076</v>
          </cell>
          <cell r="S338" t="str">
            <v>/QĐ-ĐHKT ngày 15/5/2020</v>
          </cell>
          <cell r="T338" t="str">
            <v>1076/QĐ-ĐHKT ngày 15/5/2020</v>
          </cell>
        </row>
        <row r="339">
          <cell r="C339" t="str">
            <v>Nguyễn Thanh Hiếu 14/01/1990</v>
          </cell>
          <cell r="D339" t="str">
            <v>Nguyễn Thanh Hiếu</v>
          </cell>
          <cell r="E339" t="str">
            <v>14/01/1990</v>
          </cell>
          <cell r="F339">
            <v>0</v>
          </cell>
          <cell r="G339" t="str">
            <v>Tài chính - Ngân hàng</v>
          </cell>
          <cell r="H339" t="str">
            <v>Tài chính - Ngân hàng</v>
          </cell>
          <cell r="I339" t="str">
            <v>8340201</v>
          </cell>
          <cell r="J339" t="str">
            <v>QH-2018-E</v>
          </cell>
          <cell r="K339">
            <v>2</v>
          </cell>
          <cell r="L339" t="str">
            <v>Chất lượng cho vay khách hàng doanh nghiệp FDI tại Ngân hàng TMCP Công thương Việt Nam - Chi nhánh Khu công nghiệp Quế Võ</v>
          </cell>
          <cell r="M339">
            <v>0</v>
          </cell>
          <cell r="N339" t="str">
            <v>TS Phạm Vũ Thắng</v>
          </cell>
          <cell r="O339" t="str">
            <v xml:space="preserve"> Trường ĐH Kinh tế, ĐHQG Hà Nội</v>
          </cell>
          <cell r="P339">
            <v>0</v>
          </cell>
          <cell r="Q339">
            <v>0</v>
          </cell>
          <cell r="R339">
            <v>1077</v>
          </cell>
          <cell r="S339" t="str">
            <v>/QĐ-ĐHKT ngày 15/5/2020</v>
          </cell>
          <cell r="T339" t="str">
            <v>1077/QĐ-ĐHKT ngày 15/5/2020</v>
          </cell>
        </row>
        <row r="340">
          <cell r="C340" t="str">
            <v>Nguyễn Bá Khiêm 06/05/1993</v>
          </cell>
          <cell r="D340" t="str">
            <v>Nguyễn Bá Khiêm</v>
          </cell>
          <cell r="E340" t="str">
            <v>06/05/1993</v>
          </cell>
          <cell r="F340">
            <v>0</v>
          </cell>
          <cell r="G340" t="str">
            <v>Tài chính - Ngân hàng</v>
          </cell>
          <cell r="H340" t="str">
            <v>Tài chính - Ngân hàng</v>
          </cell>
          <cell r="I340" t="str">
            <v>8340201</v>
          </cell>
          <cell r="J340" t="str">
            <v>QH-2018-E</v>
          </cell>
          <cell r="K340">
            <v>2</v>
          </cell>
          <cell r="L340" t="str">
            <v>Chất lượng cho vay khách hàng cá nhân tại Ngân hàng TMCP Đầu tư và Phát triển Việt Nam - Chi nhánh Bắc Ninh</v>
          </cell>
          <cell r="M340">
            <v>0</v>
          </cell>
          <cell r="N340" t="str">
            <v>TS. Phạm Minh Tú</v>
          </cell>
          <cell r="O340" t="str">
            <v>Công ty Quản lý tài sản VAMC</v>
          </cell>
          <cell r="P340">
            <v>0</v>
          </cell>
          <cell r="Q340">
            <v>0</v>
          </cell>
          <cell r="R340">
            <v>1078</v>
          </cell>
          <cell r="S340" t="str">
            <v>/QĐ-ĐHKT ngày 15/5/2020</v>
          </cell>
          <cell r="T340" t="str">
            <v>1078/QĐ-ĐHKT ngày 15/5/2020</v>
          </cell>
        </row>
        <row r="341">
          <cell r="C341" t="str">
            <v>Nguyễn Lưu Linh 11/07/1995</v>
          </cell>
          <cell r="D341" t="str">
            <v>Nguyễn Lưu Linh</v>
          </cell>
          <cell r="E341" t="str">
            <v>11/07/1995</v>
          </cell>
          <cell r="F341">
            <v>0</v>
          </cell>
          <cell r="G341" t="str">
            <v>Tài chính - Ngân hàng</v>
          </cell>
          <cell r="H341" t="str">
            <v>Tài chính - Ngân hàng</v>
          </cell>
          <cell r="I341" t="str">
            <v>8340201</v>
          </cell>
          <cell r="J341" t="str">
            <v>QH-2018-E</v>
          </cell>
          <cell r="K341">
            <v>2</v>
          </cell>
          <cell r="L341" t="str">
            <v>Quản trị rủi ro tín dụng tại Ngân hàng TMCP Tiên Phong - Chi nhánh Thăng Long</v>
          </cell>
          <cell r="M341">
            <v>0</v>
          </cell>
          <cell r="N341" t="str">
            <v>PGS.TS. Trịnh Thị Hoa Mai</v>
          </cell>
          <cell r="O341" t="str">
            <v>Nguyên Cán bộ Trường ĐH Kinh tế, ĐHQGHN</v>
          </cell>
          <cell r="P341">
            <v>0</v>
          </cell>
          <cell r="Q341">
            <v>0</v>
          </cell>
          <cell r="R341">
            <v>1079</v>
          </cell>
          <cell r="S341" t="str">
            <v>/QĐ-ĐHKT ngày 15/5/2020</v>
          </cell>
          <cell r="T341" t="str">
            <v>1079/QĐ-ĐHKT ngày 15/5/2020</v>
          </cell>
        </row>
        <row r="342">
          <cell r="C342" t="str">
            <v>Phạm Hải Linh 24/10/1982</v>
          </cell>
          <cell r="D342" t="str">
            <v>Phạm Hải Linh</v>
          </cell>
          <cell r="E342" t="str">
            <v>24/10/1982</v>
          </cell>
          <cell r="F342">
            <v>0</v>
          </cell>
          <cell r="G342" t="str">
            <v>Tài chính - Ngân hàng</v>
          </cell>
          <cell r="H342" t="str">
            <v>Tài chính - Ngân hàng</v>
          </cell>
          <cell r="I342" t="str">
            <v>8340201</v>
          </cell>
          <cell r="J342" t="str">
            <v>QH-2018-E</v>
          </cell>
          <cell r="K342">
            <v>2</v>
          </cell>
          <cell r="L342" t="str">
            <v>Hiệu quả hoạt động tài trợ nhập khẩu cho doanh nghiệp  tại Ngân hàng TMCP Đông Nam Á - SeABank</v>
          </cell>
          <cell r="M342">
            <v>0</v>
          </cell>
          <cell r="N342" t="str">
            <v>PGS.TS. Trịnh Thị Hoa Mai</v>
          </cell>
          <cell r="O342" t="str">
            <v>Nguyên Cán bộ Trường ĐH Kinh tế, ĐHQGHN</v>
          </cell>
          <cell r="P342">
            <v>0</v>
          </cell>
          <cell r="Q342">
            <v>0</v>
          </cell>
          <cell r="R342">
            <v>1080</v>
          </cell>
          <cell r="S342" t="str">
            <v>/QĐ-ĐHKT ngày 15/5/2020</v>
          </cell>
          <cell r="T342" t="str">
            <v>1080/QĐ-ĐHKT ngày 15/5/2020</v>
          </cell>
        </row>
        <row r="343">
          <cell r="C343" t="str">
            <v>Trần Duy Long 22/04/1994</v>
          </cell>
          <cell r="D343" t="str">
            <v>Trần Duy Long</v>
          </cell>
          <cell r="E343" t="str">
            <v>22/04/1994</v>
          </cell>
          <cell r="F343">
            <v>0</v>
          </cell>
          <cell r="G343" t="str">
            <v>Tài chính - Ngân hàng</v>
          </cell>
          <cell r="H343" t="str">
            <v>Tài chính - Ngân hàng</v>
          </cell>
          <cell r="I343" t="str">
            <v>8340201</v>
          </cell>
          <cell r="J343" t="str">
            <v>QH-2018-E</v>
          </cell>
          <cell r="K343">
            <v>2</v>
          </cell>
          <cell r="L343" t="str">
            <v>Hiệu quả tín dụng tại Ngân hàng Nông nghiệp và Phát triển Nông thôn Việt Nam - Chi nhánh Tràng An Hà Nội</v>
          </cell>
          <cell r="M343">
            <v>0</v>
          </cell>
          <cell r="N343" t="str">
            <v>TS. Trịnh Thị Phan Lan</v>
          </cell>
          <cell r="O343" t="str">
            <v xml:space="preserve"> Trường ĐH Kinh tế, ĐHQG Hà Nội</v>
          </cell>
          <cell r="P343">
            <v>0</v>
          </cell>
          <cell r="Q343">
            <v>0</v>
          </cell>
          <cell r="R343">
            <v>1081</v>
          </cell>
          <cell r="S343" t="str">
            <v>/QĐ-ĐHKT ngày 15/5/2020</v>
          </cell>
          <cell r="T343" t="str">
            <v>1081/QĐ-ĐHKT ngày 15/5/2020</v>
          </cell>
        </row>
        <row r="344">
          <cell r="C344" t="str">
            <v>Phan Văn Ngọc 06/02/1993</v>
          </cell>
          <cell r="D344" t="str">
            <v xml:space="preserve">Phan Văn Ngọc </v>
          </cell>
          <cell r="E344" t="str">
            <v>06/02/1993</v>
          </cell>
          <cell r="F344">
            <v>0</v>
          </cell>
          <cell r="G344" t="str">
            <v>Tài chính - Ngân hàng</v>
          </cell>
          <cell r="H344" t="str">
            <v>Tài chính - Ngân hàng</v>
          </cell>
          <cell r="I344" t="str">
            <v>8340201</v>
          </cell>
          <cell r="J344" t="str">
            <v>QH-2018-E</v>
          </cell>
          <cell r="K344">
            <v>2</v>
          </cell>
          <cell r="L344" t="str">
            <v>Thẩm định tài chính trong hoạt động cho vay dự án đầu tư tại Ngân hàng TMCP Đầu tư và Phát triển Việt Nam - Chi nhánh Sơn Tây</v>
          </cell>
          <cell r="M344">
            <v>0</v>
          </cell>
          <cell r="N344" t="str">
            <v>TS. Trịnh Thị Phan Lan</v>
          </cell>
          <cell r="O344" t="str">
            <v xml:space="preserve"> Trường ĐH Kinh tế, ĐHQG Hà Nội</v>
          </cell>
          <cell r="P344">
            <v>0</v>
          </cell>
          <cell r="Q344">
            <v>0</v>
          </cell>
          <cell r="R344">
            <v>1082</v>
          </cell>
          <cell r="S344" t="str">
            <v>/QĐ-ĐHKT ngày 15/5/2020</v>
          </cell>
          <cell r="T344" t="str">
            <v>1082/QĐ-ĐHKT ngày 15/5/2020</v>
          </cell>
        </row>
        <row r="345">
          <cell r="C345" t="str">
            <v>Dương Văn Phiến 09/05/1984</v>
          </cell>
          <cell r="D345" t="str">
            <v>Dương Văn Phiến</v>
          </cell>
          <cell r="E345" t="str">
            <v>09/05/1984</v>
          </cell>
          <cell r="F345">
            <v>0</v>
          </cell>
          <cell r="G345" t="str">
            <v>Tài chính - Ngân hàng</v>
          </cell>
          <cell r="H345" t="str">
            <v>Tài chính - Ngân hàng</v>
          </cell>
          <cell r="I345" t="str">
            <v>8340201</v>
          </cell>
          <cell r="J345" t="str">
            <v>QH-2018-E</v>
          </cell>
          <cell r="K345">
            <v>2</v>
          </cell>
          <cell r="L345" t="str">
            <v>Quản trị rủi ro tín dụng tại Ngân hàng Nông nghiệp và Phát triển Nông thôn Việt Nam - Chi nhánh huyện Vĩnh Tường, Vĩnh Phúc</v>
          </cell>
          <cell r="M345">
            <v>0</v>
          </cell>
          <cell r="N345" t="str">
            <v>TS. Trần Thị Vân Anh</v>
          </cell>
          <cell r="O345" t="str">
            <v xml:space="preserve"> Trường ĐH Kinh tế, ĐHQG Hà Nội</v>
          </cell>
          <cell r="P345">
            <v>0</v>
          </cell>
          <cell r="Q345">
            <v>0</v>
          </cell>
          <cell r="R345">
            <v>1083</v>
          </cell>
          <cell r="S345" t="str">
            <v>/QĐ-ĐHKT ngày 15/5/2020</v>
          </cell>
          <cell r="T345" t="str">
            <v>1083/QĐ-ĐHKT ngày 15/5/2020</v>
          </cell>
        </row>
        <row r="346">
          <cell r="C346" t="str">
            <v>Tô Cẩm Vân 29/11/1975</v>
          </cell>
          <cell r="D346" t="str">
            <v>Tô Cẩm Vân</v>
          </cell>
          <cell r="E346" t="str">
            <v>29/11/1975</v>
          </cell>
          <cell r="F346">
            <v>0</v>
          </cell>
          <cell r="G346" t="str">
            <v>Tài chính - Ngân hàng</v>
          </cell>
          <cell r="H346" t="str">
            <v>Tài chính - Ngân hàng</v>
          </cell>
          <cell r="I346" t="str">
            <v>8340201</v>
          </cell>
          <cell r="J346" t="str">
            <v>QH-2018-E</v>
          </cell>
          <cell r="K346">
            <v>2</v>
          </cell>
          <cell r="L346" t="str">
            <v>Kiểm soát nội bộ hoạt động tín dụng tại Ngân hàng TMCP Đầu tư và Phát triển Việt Nam - Chi nhánh Thạch Thất</v>
          </cell>
          <cell r="M346">
            <v>0</v>
          </cell>
          <cell r="N346" t="str">
            <v>TS. Nguyễn Thị Hồng Thúy</v>
          </cell>
          <cell r="O346" t="str">
            <v xml:space="preserve"> Trường ĐH Kinh tế, ĐHQG Hà Nội</v>
          </cell>
          <cell r="P346">
            <v>0</v>
          </cell>
          <cell r="Q346">
            <v>0</v>
          </cell>
          <cell r="R346">
            <v>1084</v>
          </cell>
          <cell r="S346" t="str">
            <v>/QĐ-ĐHKT ngày 15/5/2020</v>
          </cell>
          <cell r="T346" t="str">
            <v>1084/QĐ-ĐHKT ngày 15/5/2020</v>
          </cell>
        </row>
        <row r="347">
          <cell r="C347" t="str">
            <v>Mai Kim Dân 03/03/1991</v>
          </cell>
          <cell r="D347" t="str">
            <v>Mai Kim Dân</v>
          </cell>
          <cell r="E347" t="str">
            <v>03/03/1991</v>
          </cell>
          <cell r="F347">
            <v>0</v>
          </cell>
          <cell r="G347" t="str">
            <v>Kinh tế chính trị</v>
          </cell>
          <cell r="H347" t="str">
            <v>Quản lý kinh tế</v>
          </cell>
          <cell r="I347" t="str">
            <v>8340410</v>
          </cell>
          <cell r="J347" t="str">
            <v>QH-2018-E</v>
          </cell>
          <cell r="K347">
            <v>2</v>
          </cell>
          <cell r="L347" t="str">
            <v>Quản lý nhân lực tại Ngân hàng Thương mại Cổ phần Quân đội - Chi nhánh Quận 8, thành phố Hồ Chí Minh</v>
          </cell>
          <cell r="M347">
            <v>0</v>
          </cell>
          <cell r="N347" t="str">
            <v>PGS.TS Vũ Đức Thanh</v>
          </cell>
          <cell r="O347" t="str">
            <v>Trường Đại học Kinh tế, ĐHQGHN</v>
          </cell>
          <cell r="P347">
            <v>0</v>
          </cell>
          <cell r="Q347">
            <v>0</v>
          </cell>
          <cell r="R347">
            <v>1085</v>
          </cell>
          <cell r="S347" t="str">
            <v>/QĐ-ĐHKT ngày 15/5/2020</v>
          </cell>
          <cell r="T347" t="str">
            <v>1085/QĐ-ĐHKT ngày 15/5/2020</v>
          </cell>
        </row>
        <row r="348">
          <cell r="C348" t="str">
            <v>Nguyễn Hải Linh 21/11/1989</v>
          </cell>
          <cell r="D348" t="str">
            <v>Nguyễn Hải Linh</v>
          </cell>
          <cell r="E348" t="str">
            <v>21/11/1989</v>
          </cell>
          <cell r="F348">
            <v>0</v>
          </cell>
          <cell r="G348" t="str">
            <v>Kinh tế chính trị</v>
          </cell>
          <cell r="H348" t="str">
            <v>Quản lý kinh tế</v>
          </cell>
          <cell r="I348" t="str">
            <v>8340410</v>
          </cell>
          <cell r="J348" t="str">
            <v>QH-2018-E</v>
          </cell>
          <cell r="K348">
            <v>2</v>
          </cell>
          <cell r="L348" t="str">
            <v>Quản lý nhân lực tại Công ty cổ phần chứng khoán VNDIRECT</v>
          </cell>
          <cell r="M348">
            <v>0</v>
          </cell>
          <cell r="N348" t="str">
            <v>PGS.TS. Lê Danh Tốn</v>
          </cell>
          <cell r="O348" t="str">
            <v>Trường Đại học Kinh tế, ĐHQGHN</v>
          </cell>
          <cell r="P348">
            <v>0</v>
          </cell>
          <cell r="Q348">
            <v>0</v>
          </cell>
          <cell r="R348">
            <v>1086</v>
          </cell>
          <cell r="S348" t="str">
            <v>/QĐ-ĐHKT ngày 15/5/2020</v>
          </cell>
          <cell r="T348" t="str">
            <v>1086/QĐ-ĐHKT ngày 15/5/2020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đợt</v>
          </cell>
          <cell r="B1" t="str">
            <v>STT</v>
          </cell>
          <cell r="C1" t="str">
            <v>Mã HV</v>
          </cell>
          <cell r="D1" t="str">
            <v>Họ và tên</v>
          </cell>
        </row>
        <row r="2">
          <cell r="A2" t="str">
            <v>Đợt 2-2014</v>
          </cell>
          <cell r="B2">
            <v>119</v>
          </cell>
          <cell r="E2" t="str">
            <v>Nga</v>
          </cell>
        </row>
        <row r="3">
          <cell r="A3" t="str">
            <v>Đợt 3-2014</v>
          </cell>
          <cell r="B3">
            <v>246</v>
          </cell>
          <cell r="D3" t="str">
            <v>Đặng Ngọc Viễn</v>
          </cell>
          <cell r="E3" t="str">
            <v>Mỹ</v>
          </cell>
        </row>
        <row r="4">
          <cell r="A4" t="str">
            <v>Đợt 4 - 2014</v>
          </cell>
          <cell r="B4">
            <v>327</v>
          </cell>
          <cell r="D4" t="str">
            <v>Phan Văn</v>
          </cell>
          <cell r="E4" t="str">
            <v>Thanh</v>
          </cell>
        </row>
        <row r="5">
          <cell r="A5" t="str">
            <v>Đợt 4 - 2014</v>
          </cell>
          <cell r="B5">
            <v>331</v>
          </cell>
          <cell r="D5" t="str">
            <v xml:space="preserve">Trần </v>
          </cell>
          <cell r="E5" t="str">
            <v>Thắng</v>
          </cell>
        </row>
        <row r="6">
          <cell r="A6" t="str">
            <v>Đợt 1 - 2015</v>
          </cell>
          <cell r="B6">
            <v>446</v>
          </cell>
          <cell r="D6" t="str">
            <v>Nguyễn Ngọc</v>
          </cell>
          <cell r="E6" t="str">
            <v>Diên</v>
          </cell>
        </row>
        <row r="7">
          <cell r="A7" t="str">
            <v>Đợt 1 - 2015</v>
          </cell>
          <cell r="B7">
            <v>472</v>
          </cell>
          <cell r="D7" t="str">
            <v>Vũ Thị Thu</v>
          </cell>
          <cell r="E7" t="str">
            <v>Hải</v>
          </cell>
        </row>
        <row r="8">
          <cell r="A8" t="str">
            <v>Đợt 1 - 2015</v>
          </cell>
          <cell r="B8">
            <v>556</v>
          </cell>
          <cell r="D8" t="str">
            <v>Dương Anh</v>
          </cell>
          <cell r="E8" t="str">
            <v>Tuấn</v>
          </cell>
        </row>
        <row r="9">
          <cell r="A9" t="str">
            <v>Đợt 2 - 2015</v>
          </cell>
          <cell r="B9">
            <v>679</v>
          </cell>
          <cell r="D9" t="str">
            <v>Đỗ Thái</v>
          </cell>
          <cell r="E9" t="str">
            <v>Hòa</v>
          </cell>
        </row>
        <row r="10">
          <cell r="A10" t="str">
            <v>Đợt 2 - 2015</v>
          </cell>
          <cell r="B10">
            <v>779</v>
          </cell>
          <cell r="D10" t="str">
            <v xml:space="preserve">Lê Hồng </v>
          </cell>
          <cell r="E10" t="str">
            <v>Phúc</v>
          </cell>
        </row>
        <row r="11">
          <cell r="A11" t="str">
            <v>Đợt 2 - 2015</v>
          </cell>
          <cell r="B11">
            <v>796</v>
          </cell>
          <cell r="D11" t="str">
            <v>Hoàng Thanh</v>
          </cell>
          <cell r="E11" t="str">
            <v>Sương</v>
          </cell>
        </row>
        <row r="12">
          <cell r="A12" t="str">
            <v>Đợt 2 - 2015</v>
          </cell>
          <cell r="B12">
            <v>826</v>
          </cell>
          <cell r="D12" t="str">
            <v>Hoàng Văn</v>
          </cell>
          <cell r="E12" t="str">
            <v>Thế</v>
          </cell>
        </row>
        <row r="13">
          <cell r="A13" t="str">
            <v>Đợt 4 -2015</v>
          </cell>
          <cell r="B13">
            <v>1126</v>
          </cell>
          <cell r="D13" t="str">
            <v>Trần Minh</v>
          </cell>
          <cell r="E13" t="str">
            <v>Đức</v>
          </cell>
        </row>
        <row r="14">
          <cell r="A14" t="str">
            <v>Đợt 4 -2015</v>
          </cell>
          <cell r="B14">
            <v>1208</v>
          </cell>
          <cell r="D14" t="str">
            <v>Lê Đăng</v>
          </cell>
          <cell r="E14" t="str">
            <v>Tuấn</v>
          </cell>
        </row>
        <row r="15">
          <cell r="A15" t="str">
            <v>Đợt 6 - 2015</v>
          </cell>
          <cell r="B15">
            <v>1701</v>
          </cell>
          <cell r="D15" t="str">
            <v>Trịnh Lê</v>
          </cell>
          <cell r="E15" t="str">
            <v>Hà</v>
          </cell>
        </row>
        <row r="16">
          <cell r="A16" t="str">
            <v>Đợt 3 -2016</v>
          </cell>
          <cell r="B16">
            <v>1931</v>
          </cell>
          <cell r="C16">
            <v>14057218</v>
          </cell>
          <cell r="D16" t="str">
            <v>Vũ Văn</v>
          </cell>
          <cell r="E16" t="str">
            <v>Minh</v>
          </cell>
        </row>
        <row r="17">
          <cell r="A17" t="str">
            <v>Đợt 3 -2016</v>
          </cell>
          <cell r="B17">
            <v>2001</v>
          </cell>
          <cell r="C17">
            <v>14057250</v>
          </cell>
          <cell r="D17" t="str">
            <v>Nguyễn Bá</v>
          </cell>
          <cell r="E17" t="str">
            <v>Trường</v>
          </cell>
        </row>
        <row r="18">
          <cell r="A18" t="str">
            <v>Đợt 2-2017</v>
          </cell>
          <cell r="C18">
            <v>15055110</v>
          </cell>
          <cell r="D18" t="str">
            <v>Nông Quang</v>
          </cell>
          <cell r="E18" t="str">
            <v>Hưng</v>
          </cell>
        </row>
        <row r="19">
          <cell r="A19" t="str">
            <v>Đợt 3-2017</v>
          </cell>
          <cell r="C19">
            <v>15055077</v>
          </cell>
          <cell r="D19" t="str">
            <v>Đoàn Thị Lan</v>
          </cell>
          <cell r="E19" t="str">
            <v>Anh</v>
          </cell>
        </row>
        <row r="20">
          <cell r="A20" t="str">
            <v>Đợt 3-2017</v>
          </cell>
          <cell r="C20">
            <v>15055083</v>
          </cell>
          <cell r="D20" t="str">
            <v>Nguyễn Hữu</v>
          </cell>
          <cell r="E20" t="str">
            <v>Cường</v>
          </cell>
        </row>
        <row r="21">
          <cell r="A21" t="str">
            <v>Đợt 4-2017</v>
          </cell>
          <cell r="C21">
            <v>15055368</v>
          </cell>
          <cell r="D21" t="str">
            <v>Trần Thị Thu</v>
          </cell>
          <cell r="E21" t="str">
            <v>Hà</v>
          </cell>
        </row>
        <row r="22">
          <cell r="A22" t="str">
            <v>Đợt 4-2017</v>
          </cell>
          <cell r="C22">
            <v>15055451</v>
          </cell>
          <cell r="D22" t="str">
            <v>Trần Thanh</v>
          </cell>
          <cell r="E22" t="str">
            <v>Phương</v>
          </cell>
        </row>
        <row r="23">
          <cell r="A23" t="str">
            <v>Đợt 4-2017</v>
          </cell>
          <cell r="C23">
            <v>15055459</v>
          </cell>
          <cell r="D23" t="str">
            <v>Nguyễn Thị Hương</v>
          </cell>
          <cell r="E23" t="str">
            <v>Sen</v>
          </cell>
        </row>
        <row r="25">
          <cell r="A25" t="str">
            <v>đợt</v>
          </cell>
          <cell r="B25" t="str">
            <v>STT</v>
          </cell>
          <cell r="C25" t="str">
            <v>Mã HV</v>
          </cell>
          <cell r="D25" t="str">
            <v>Họ và tên</v>
          </cell>
        </row>
        <row r="26">
          <cell r="A26" t="str">
            <v>Đợt 3 năm 2018</v>
          </cell>
          <cell r="C26">
            <v>16055110</v>
          </cell>
          <cell r="D26" t="str">
            <v>Nguyễn Thị</v>
          </cell>
          <cell r="E26" t="str">
            <v>Huyền</v>
          </cell>
        </row>
        <row r="27">
          <cell r="A27" t="str">
            <v>Đợt 3 năm 2018</v>
          </cell>
          <cell r="C27">
            <v>16055122</v>
          </cell>
          <cell r="D27" t="str">
            <v>Nguyễn Xuân</v>
          </cell>
          <cell r="E27" t="str">
            <v>Nam</v>
          </cell>
        </row>
        <row r="28">
          <cell r="A28" t="str">
            <v>Đợt 4 năm 2018</v>
          </cell>
          <cell r="C28">
            <v>16055341</v>
          </cell>
          <cell r="D28" t="str">
            <v>Trần Thị Lệ</v>
          </cell>
          <cell r="E28" t="str">
            <v>Hằng</v>
          </cell>
        </row>
        <row r="29">
          <cell r="A29" t="str">
            <v>Đợt 4 năm 2018</v>
          </cell>
          <cell r="C29">
            <v>16055391</v>
          </cell>
          <cell r="D29" t="str">
            <v>Nguyễn Thị</v>
          </cell>
          <cell r="E29" t="str">
            <v>Sửu</v>
          </cell>
        </row>
        <row r="30">
          <cell r="A30" t="str">
            <v>Đợt 5 năm 2018</v>
          </cell>
          <cell r="C30">
            <v>16055313</v>
          </cell>
          <cell r="D30" t="str">
            <v>Doãn Kỳ</v>
          </cell>
          <cell r="E30" t="str">
            <v>Anh</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Nguyễn Thị Mai Anh 11/06/1993</v>
          </cell>
          <cell r="B1" t="str">
            <v>Nguyễn Thị Mai Anh</v>
          </cell>
          <cell r="C1" t="str">
            <v>11/06/1993</v>
          </cell>
          <cell r="D1" t="str">
            <v>Kinh tế quốc tế</v>
          </cell>
          <cell r="E1" t="str">
            <v>PGS.TS. Nguyễn Anh Thu</v>
          </cell>
          <cell r="F1" t="str">
            <v>PGS.TS. Nguyễn Duy Dũng</v>
          </cell>
          <cell r="G1" t="str">
            <v>PGS.TS. Doãn Kế Bôn</v>
          </cell>
          <cell r="H1" t="str">
            <v>TS. Phạm Thu Phương</v>
          </cell>
          <cell r="I1" t="str">
            <v>TS. Vũ Thanh Hương</v>
          </cell>
          <cell r="J1" t="str">
            <v>2350/QĐ-ĐHKT ngày 25/8/2016 của Hiệu trưởng Trường ĐHKT</v>
          </cell>
          <cell r="K1" t="str">
            <v>3180/ĐHKT-QĐ ngày 16/11/2017</v>
          </cell>
          <cell r="L1" t="str">
            <v>ngày 26 tháng 12 năm 2020</v>
          </cell>
          <cell r="M1" t="str">
            <v>3727 /QĐ-ĐHKT ngày 8 tháng 12 năm 2020</v>
          </cell>
        </row>
        <row r="2">
          <cell r="A2" t="str">
            <v>Vũ Thị Việt Nga 23/01/1976</v>
          </cell>
          <cell r="B2" t="str">
            <v>Vũ Thị Việt Nga</v>
          </cell>
          <cell r="C2" t="str">
            <v>23/01/1976</v>
          </cell>
          <cell r="D2" t="str">
            <v>Kinh tế quốc tế</v>
          </cell>
          <cell r="E2" t="str">
            <v>PGS.TS. Nguyễn Anh Thu</v>
          </cell>
          <cell r="F2" t="str">
            <v>TS. Vũ Thanh Hương</v>
          </cell>
          <cell r="G2" t="str">
            <v>PGS.TS. Doãn Kế Bôn</v>
          </cell>
          <cell r="H2" t="str">
            <v>TS. Phạm Thu Phương</v>
          </cell>
          <cell r="I2" t="str">
            <v>PGS.TS. Nguyễn Duy Dũng</v>
          </cell>
          <cell r="J2" t="str">
            <v>3286/QĐ-ĐHKT ngày 7/12/2018</v>
          </cell>
          <cell r="K2" t="str">
            <v>703/QĐ-ĐHKT ngày 19/03/2020</v>
          </cell>
          <cell r="L2" t="str">
            <v>ngày 26 tháng 12 năm 2020</v>
          </cell>
          <cell r="M2" t="str">
            <v>3728 /QĐ-ĐHKT ngày 8 tháng 12 năm 2020</v>
          </cell>
        </row>
        <row r="3">
          <cell r="A3" t="str">
            <v>Lê Thị Ngọc Hà 08/03/1990</v>
          </cell>
          <cell r="B3" t="str">
            <v>Lê Thị Ngọc Hà</v>
          </cell>
          <cell r="C3" t="str">
            <v>08/03/1990</v>
          </cell>
          <cell r="D3" t="str">
            <v>Kinh tế quốc tế</v>
          </cell>
          <cell r="E3" t="str">
            <v>PGS.TS. Nguyễn Anh Thu</v>
          </cell>
          <cell r="F3" t="str">
            <v>PGS.TS. Doãn Kế Bôn</v>
          </cell>
          <cell r="G3" t="str">
            <v>PGS.TS. Nguyễn Duy Dũng</v>
          </cell>
          <cell r="H3" t="str">
            <v>TS. Phạm Thu Phương</v>
          </cell>
          <cell r="I3" t="str">
            <v>TS. Vũ Thanh Hương</v>
          </cell>
          <cell r="J3" t="str">
            <v>3286/QĐ-ĐHKT ngày 7/12/2018</v>
          </cell>
          <cell r="K3" t="str">
            <v>696/QĐ-ĐHKT ngày 19/03/2020</v>
          </cell>
          <cell r="L3" t="str">
            <v>ngày 26 tháng 12 năm 2020</v>
          </cell>
          <cell r="M3" t="str">
            <v>3729 /QĐ-ĐHKT ngày 8 tháng 12 năm 2020</v>
          </cell>
        </row>
        <row r="4">
          <cell r="A4" t="str">
            <v>Nguyễn Thị May 27/12/1990</v>
          </cell>
          <cell r="B4" t="str">
            <v>Nguyễn Thị May</v>
          </cell>
          <cell r="C4" t="str">
            <v>27/12/1990</v>
          </cell>
          <cell r="D4" t="str">
            <v>Kinh tế quốc tế</v>
          </cell>
          <cell r="E4" t="str">
            <v>PGS.TS. Nguyễn Anh Thu</v>
          </cell>
          <cell r="F4" t="str">
            <v>PGS.TS. Nguyễn Duy Dũng</v>
          </cell>
          <cell r="G4" t="str">
            <v>TS. Vũ Thanh Hương</v>
          </cell>
          <cell r="H4" t="str">
            <v>TS. Phạm Thu Phương</v>
          </cell>
          <cell r="I4" t="str">
            <v>PGS.TS. Doãn Kế Bôn</v>
          </cell>
          <cell r="J4" t="str">
            <v>3286/QĐ-ĐHKT ngày 7/12/2018</v>
          </cell>
          <cell r="K4" t="str">
            <v>789/QĐ-ĐHKT ngày 31/3/2020</v>
          </cell>
          <cell r="L4" t="str">
            <v>ngày 26 tháng 12 năm 2020</v>
          </cell>
          <cell r="M4" t="str">
            <v>3730 /QĐ-ĐHKT ngày 8 tháng 12 năm 2020</v>
          </cell>
        </row>
        <row r="5">
          <cell r="A5" t="str">
            <v>Trương Đức Hải 01/12/1990</v>
          </cell>
          <cell r="B5" t="str">
            <v>Trương Đức Hải</v>
          </cell>
          <cell r="C5" t="str">
            <v>01/12/1990</v>
          </cell>
          <cell r="D5" t="str">
            <v>Kinh tế quốc tế</v>
          </cell>
          <cell r="E5" t="str">
            <v>PGS.TS. Nguyễn Anh Thu</v>
          </cell>
          <cell r="F5" t="str">
            <v>TS. Vũ Thanh Hương</v>
          </cell>
          <cell r="G5" t="str">
            <v>PGS.TS. Nguyễn Duy Dũng</v>
          </cell>
          <cell r="H5" t="str">
            <v>TS. Phạm Thu Phương</v>
          </cell>
          <cell r="I5" t="str">
            <v>PGS.TS. Doãn Kế Bôn</v>
          </cell>
          <cell r="J5" t="str">
            <v>3286/QĐ-ĐHKT ngày 7/12/2018</v>
          </cell>
          <cell r="K5" t="str">
            <v>698/QĐ-ĐHKT ngày 19/03/2020</v>
          </cell>
          <cell r="L5" t="str">
            <v>ngày 26 tháng 12 năm 2020</v>
          </cell>
          <cell r="M5" t="str">
            <v>3731 /QĐ-ĐHKT ngày 8 tháng 12 năm 2020</v>
          </cell>
        </row>
        <row r="6">
          <cell r="A6" t="str">
            <v>Trần Hồng Hạnh 29/04/1994</v>
          </cell>
          <cell r="B6" t="str">
            <v>Trần Hồng Hạnh</v>
          </cell>
          <cell r="C6" t="str">
            <v>29/04/1994</v>
          </cell>
          <cell r="D6" t="str">
            <v>Kinh tế quốc tế</v>
          </cell>
          <cell r="E6" t="str">
            <v>PGS.TS. Hà Văn Hội</v>
          </cell>
          <cell r="F6" t="str">
            <v>PGS.TS. Phạm Thái Quốc</v>
          </cell>
          <cell r="G6" t="str">
            <v>TS. Từ Thúy Anh</v>
          </cell>
          <cell r="H6" t="str">
            <v>PGS.TS. Nguyễn Thị Kim Chi</v>
          </cell>
          <cell r="I6" t="str">
            <v>TS. Nguyễn Tiến Minh</v>
          </cell>
          <cell r="J6" t="str">
            <v>3286/QĐ-ĐHKT ngày 7/12/2018</v>
          </cell>
          <cell r="K6" t="str">
            <v>699/QĐ-ĐHKT ngày 19/03/2020</v>
          </cell>
          <cell r="L6" t="str">
            <v>ngày 24 tháng 12 năm 2020</v>
          </cell>
          <cell r="M6" t="str">
            <v>3732 /QĐ-ĐHKT ngày 8 tháng 12 năm 2020</v>
          </cell>
        </row>
        <row r="7">
          <cell r="A7" t="str">
            <v>Đào Thùy Dung 15/01/1987</v>
          </cell>
          <cell r="B7" t="str">
            <v>Đào Thùy Dung</v>
          </cell>
          <cell r="C7" t="str">
            <v>15/01/1987</v>
          </cell>
          <cell r="D7" t="str">
            <v>Kinh tế quốc tế</v>
          </cell>
          <cell r="E7" t="str">
            <v>PGS.TS. Hà Văn Hội</v>
          </cell>
          <cell r="F7" t="str">
            <v>TS. Nguyễn Tiến Minh</v>
          </cell>
          <cell r="G7" t="str">
            <v>TS. Từ Thúy Anh</v>
          </cell>
          <cell r="H7" t="str">
            <v>PGS.TS. Nguyễn Thị Kim Chi</v>
          </cell>
          <cell r="I7" t="str">
            <v>PGS.TS. Phạm Thái Quốc</v>
          </cell>
          <cell r="J7" t="str">
            <v>3286/QĐ-ĐHKT ngày 7/12/2018</v>
          </cell>
          <cell r="K7" t="str">
            <v>695/QĐ-ĐHKT ngày 19/03/2020</v>
          </cell>
          <cell r="L7" t="str">
            <v>ngày 24 tháng 12 năm 2020</v>
          </cell>
          <cell r="M7" t="str">
            <v>3733 /QĐ-ĐHKT ngày 8 tháng 12 năm 2020</v>
          </cell>
        </row>
        <row r="8">
          <cell r="A8" t="str">
            <v>Trần Thị Thu Hằng 22/08/1995</v>
          </cell>
          <cell r="B8" t="str">
            <v>Trần Thị Thu Hằng</v>
          </cell>
          <cell r="C8" t="str">
            <v>22/08/1995</v>
          </cell>
          <cell r="D8" t="str">
            <v>Kinh tế quốc tế</v>
          </cell>
          <cell r="E8" t="str">
            <v>PGS.TS. Hà Văn Hội</v>
          </cell>
          <cell r="F8" t="str">
            <v>TS. Từ Thúy Anh</v>
          </cell>
          <cell r="G8" t="str">
            <v>PGS.TS. Phạm Thái Quốc</v>
          </cell>
          <cell r="H8" t="str">
            <v>PGS.TS. Nguyễn Thị Kim Chi</v>
          </cell>
          <cell r="I8" t="str">
            <v>TS. Nguyễn Tiến Minh</v>
          </cell>
          <cell r="J8" t="str">
            <v>3286/QĐ-ĐHKT ngày 7/12/2018</v>
          </cell>
          <cell r="K8" t="str">
            <v>700/QĐ-ĐHKT ngày 19/03/2020</v>
          </cell>
          <cell r="L8" t="str">
            <v>ngày 24 tháng 12 năm 2020</v>
          </cell>
          <cell r="M8" t="str">
            <v>3734 /QĐ-ĐHKT ngày 8 tháng 12 năm 2020</v>
          </cell>
        </row>
        <row r="9">
          <cell r="A9" t="str">
            <v>Phạm Đắc Hưng 23/08/1995</v>
          </cell>
          <cell r="B9" t="str">
            <v>Phạm Đắc Hưng</v>
          </cell>
          <cell r="C9" t="str">
            <v>23/08/1995</v>
          </cell>
          <cell r="D9" t="str">
            <v>Kinh tế quốc tế</v>
          </cell>
          <cell r="E9" t="str">
            <v>PGS.TS. Hà Văn Hội</v>
          </cell>
          <cell r="F9" t="str">
            <v>PGS.TS. Phạm Thái Quốc</v>
          </cell>
          <cell r="G9" t="str">
            <v>TS. Nguyễn Tiến Minh</v>
          </cell>
          <cell r="H9" t="str">
            <v>PGS.TS. Nguyễn Thị Kim Chi</v>
          </cell>
          <cell r="I9" t="str">
            <v>TS. Từ Thúy Anh</v>
          </cell>
          <cell r="J9" t="str">
            <v>3286/QĐ-ĐHKT ngày 7/12/2018</v>
          </cell>
          <cell r="K9" t="str">
            <v>701/QĐ-ĐHKT ngày 19/03/2020</v>
          </cell>
          <cell r="L9" t="str">
            <v>ngày 24 tháng 12 năm 2020</v>
          </cell>
          <cell r="M9" t="str">
            <v>3735 /QĐ-ĐHKT ngày 8 tháng 12 năm 2020</v>
          </cell>
        </row>
        <row r="10">
          <cell r="A10" t="str">
            <v>Nguyễn Thị Hoàng Hà 16/08/1991</v>
          </cell>
          <cell r="B10" t="str">
            <v>Nguyễn Thị Hoàng Hà</v>
          </cell>
          <cell r="C10" t="str">
            <v>16/08/1991</v>
          </cell>
          <cell r="D10" t="str">
            <v>Kinh tế quốc tế</v>
          </cell>
          <cell r="E10" t="str">
            <v>PGS.TS. Hà Văn Hội</v>
          </cell>
          <cell r="F10" t="str">
            <v>TS. Nguyễn Tiến Minh</v>
          </cell>
          <cell r="G10" t="str">
            <v>PGS.TS. Phạm Thái Quốc</v>
          </cell>
          <cell r="H10" t="str">
            <v>PGS.TS. Nguyễn Thị Kim Chi</v>
          </cell>
          <cell r="I10" t="str">
            <v>TS. Từ Thúy Anh</v>
          </cell>
          <cell r="J10" t="str">
            <v>3286/QĐ-ĐHKT ngày 7/12/2018</v>
          </cell>
          <cell r="K10" t="str">
            <v>697/QĐ-ĐHKT ngày 19/03/2020</v>
          </cell>
          <cell r="L10" t="str">
            <v>ngày 24 tháng 12 năm 2020</v>
          </cell>
          <cell r="M10" t="str">
            <v>3736 /QĐ-ĐHKT ngày 8 tháng 12 năm 2020</v>
          </cell>
        </row>
        <row r="11">
          <cell r="A11" t="str">
            <v>Vũ Thị Hồng Mơ 17/02/1994</v>
          </cell>
          <cell r="B11" t="str">
            <v>Vũ Thị Hồng Mơ</v>
          </cell>
          <cell r="C11" t="str">
            <v>17/02/1994</v>
          </cell>
          <cell r="D11" t="str">
            <v>Kinh tế quốc tế</v>
          </cell>
          <cell r="E11" t="str">
            <v>PGS.TS. Nguyễn Anh Thu</v>
          </cell>
          <cell r="F11" t="str">
            <v>PGS.TS. Đào Ngọc Tiến</v>
          </cell>
          <cell r="G11" t="str">
            <v>PGS.TS. Chu Đức Dũng</v>
          </cell>
          <cell r="H11" t="str">
            <v>TS. Trần Việt Dung</v>
          </cell>
          <cell r="I11" t="str">
            <v>TS. Nguyễn Tiến Dũng</v>
          </cell>
          <cell r="J11" t="str">
            <v>3286/QĐ-ĐHKT ngày 7/12/2018</v>
          </cell>
          <cell r="K11" t="str">
            <v>702/QĐ-ĐHKT ngày 19/03/2020</v>
          </cell>
          <cell r="L11" t="str">
            <v>ngày 26 tháng 12 năm 2020</v>
          </cell>
          <cell r="M11" t="str">
            <v>3737 /QĐ-ĐHKT ngày 8 tháng 12 năm 2020</v>
          </cell>
        </row>
        <row r="12">
          <cell r="A12" t="str">
            <v>Nguyễn Thị Yến 22/08/1989</v>
          </cell>
          <cell r="B12" t="str">
            <v>Nguyễn Thị Yến</v>
          </cell>
          <cell r="C12" t="str">
            <v>22/08/1989</v>
          </cell>
          <cell r="D12" t="str">
            <v>Kinh tế quốc tế</v>
          </cell>
          <cell r="E12" t="str">
            <v>PGS.TS. Nguyễn Anh Thu</v>
          </cell>
          <cell r="F12" t="str">
            <v>TS. Nguyễn Tiến Dũng</v>
          </cell>
          <cell r="G12" t="str">
            <v>PGS.TS. Chu Đức Dũng</v>
          </cell>
          <cell r="H12" t="str">
            <v>TS. Trần Việt Dung</v>
          </cell>
          <cell r="I12" t="str">
            <v>PGS.TS. Đào Ngọc Tiến</v>
          </cell>
          <cell r="J12" t="str">
            <v>3286/QĐ-ĐHKT ngày 7/12/2018</v>
          </cell>
          <cell r="K12" t="str">
            <v>707/QĐ-ĐHKT ngày 19/03/2020</v>
          </cell>
          <cell r="L12" t="str">
            <v>ngày 26 tháng 12 năm 2020</v>
          </cell>
          <cell r="M12" t="str">
            <v>3738 /QĐ-ĐHKT ngày 8 tháng 12 năm 2020</v>
          </cell>
        </row>
        <row r="13">
          <cell r="A13" t="str">
            <v>Bùi Mạnh Tường 15/12/1981</v>
          </cell>
          <cell r="B13" t="str">
            <v>Bùi Mạnh Tường</v>
          </cell>
          <cell r="C13" t="str">
            <v>15/12/1981</v>
          </cell>
          <cell r="D13" t="str">
            <v>Kinh tế quốc tế</v>
          </cell>
          <cell r="E13" t="str">
            <v>PGS.TS. Nguyễn Anh Thu</v>
          </cell>
          <cell r="F13" t="str">
            <v>PGS.TS. Chu Đức Dũng</v>
          </cell>
          <cell r="G13" t="str">
            <v>PGS.TS. Đào Ngọc Tiến</v>
          </cell>
          <cell r="H13" t="str">
            <v>TS. Trần Việt Dung</v>
          </cell>
          <cell r="I13" t="str">
            <v>TS. Nguyễn Tiến Dũng</v>
          </cell>
          <cell r="J13" t="str">
            <v>3286/QĐ-ĐHKT ngày 7/12/2018</v>
          </cell>
          <cell r="K13" t="str">
            <v>705/QĐ-ĐHKT ngày 19/03/2020</v>
          </cell>
          <cell r="L13" t="str">
            <v>ngày 26 tháng 12 năm 2020</v>
          </cell>
          <cell r="M13" t="str">
            <v>3739 /QĐ-ĐHKT ngày 8 tháng 12 năm 2020</v>
          </cell>
        </row>
        <row r="14">
          <cell r="A14" t="str">
            <v>Nông Hoa Xuân 20/03/1988</v>
          </cell>
          <cell r="B14" t="str">
            <v>Nông Hoa Xuân</v>
          </cell>
          <cell r="C14" t="str">
            <v>20/03/1988</v>
          </cell>
          <cell r="D14" t="str">
            <v>Kinh tế quốc tế</v>
          </cell>
          <cell r="E14" t="str">
            <v>PGS.TS. Nguyễn Anh Thu</v>
          </cell>
          <cell r="F14" t="str">
            <v>PGS.TS. Đào Ngọc Tiến</v>
          </cell>
          <cell r="G14" t="str">
            <v>TS. Nguyễn Tiến Dũng</v>
          </cell>
          <cell r="H14" t="str">
            <v>TS. Trần Việt Dung</v>
          </cell>
          <cell r="I14" t="str">
            <v>PGS.TS. Chu Đức Dũng</v>
          </cell>
          <cell r="J14" t="str">
            <v>3286/QĐ-ĐHKT ngày 7/12/2018</v>
          </cell>
          <cell r="K14" t="str">
            <v>706/QĐ-ĐHKT ngày 19/03/2020</v>
          </cell>
          <cell r="L14" t="str">
            <v>ngày 26 tháng 12 năm 2020</v>
          </cell>
          <cell r="M14" t="str">
            <v>3740 /QĐ-ĐHKT ngày 8 tháng 12 năm 2020</v>
          </cell>
        </row>
        <row r="15">
          <cell r="A15" t="str">
            <v>Nguyễn Thu Trang 16/11/1994</v>
          </cell>
          <cell r="B15" t="str">
            <v>Nguyễn Thu Trang</v>
          </cell>
          <cell r="C15" t="str">
            <v>16/11/1994</v>
          </cell>
          <cell r="D15" t="str">
            <v>Kinh tế quốc tế</v>
          </cell>
          <cell r="E15" t="str">
            <v>PGS.TS. Hà Văn Hội</v>
          </cell>
          <cell r="F15" t="str">
            <v>PGS.TS. Bùi Thị Lý</v>
          </cell>
          <cell r="G15" t="str">
            <v>PGS.TS. Trần Văn Tùng</v>
          </cell>
          <cell r="H15" t="str">
            <v>TS. Nguyễn Thị Vũ Hà</v>
          </cell>
          <cell r="I15" t="str">
            <v>PGS.TS. Nguyễn Xuân Thiên</v>
          </cell>
          <cell r="J15" t="str">
            <v>3286/QĐ-ĐHKT ngày 7/12/2018</v>
          </cell>
          <cell r="K15" t="str">
            <v>704/QĐ-ĐHKT ngày 19/03/2020</v>
          </cell>
          <cell r="L15" t="str">
            <v>ngày 23 tháng 12 năm 2020</v>
          </cell>
          <cell r="M15" t="str">
            <v>3741 /QĐ-ĐHKT ngày 8 tháng 12 năm 2020</v>
          </cell>
        </row>
        <row r="16">
          <cell r="A16" t="str">
            <v>Nguyễn Thị Huyền Trang 25/07/1993</v>
          </cell>
          <cell r="B16" t="str">
            <v>Nguyễn Thị Huyền Trang</v>
          </cell>
          <cell r="C16" t="str">
            <v>25/07/1993</v>
          </cell>
          <cell r="D16" t="str">
            <v>Kinh tế quốc tế</v>
          </cell>
          <cell r="E16" t="str">
            <v>PGS.TS. Hà Văn Hội</v>
          </cell>
          <cell r="F16" t="str">
            <v>PGS.TS. Nguyễn Xuân Thiên</v>
          </cell>
          <cell r="G16" t="str">
            <v>PGS.TS. Trần Văn Tùng</v>
          </cell>
          <cell r="H16" t="str">
            <v>TS. Nguyễn Thị Vũ Hà</v>
          </cell>
          <cell r="I16" t="str">
            <v>PGS.TS. Bùi Thị Lý</v>
          </cell>
          <cell r="J16" t="str">
            <v>2350/QĐ-ĐHKT ngày 25/8/2016 của Hiệu trưởng Trường ĐHKT</v>
          </cell>
          <cell r="K16" t="str">
            <v>3075/ĐHKT-QĐ ngày 8/11/2017</v>
          </cell>
          <cell r="L16" t="str">
            <v>ngày 23 tháng 12 năm 2020</v>
          </cell>
          <cell r="M16" t="str">
            <v>3742 /QĐ-ĐHKT ngày 8 tháng 12 năm 2020</v>
          </cell>
        </row>
        <row r="17">
          <cell r="A17" t="str">
            <v>Nguyễn Trang Nhung 24/07/1994</v>
          </cell>
          <cell r="B17" t="str">
            <v>Nguyễn Trang Nhung</v>
          </cell>
          <cell r="C17" t="str">
            <v>24/07/1994</v>
          </cell>
          <cell r="D17" t="str">
            <v>Kinh tế quốc tế</v>
          </cell>
          <cell r="E17" t="str">
            <v>PGS.TS. Hà Văn Hội</v>
          </cell>
          <cell r="F17" t="str">
            <v>PGS.TS. Trần Văn Tùng</v>
          </cell>
          <cell r="G17" t="str">
            <v>PGS.TS. Bùi Thị Lý</v>
          </cell>
          <cell r="H17" t="str">
            <v>TS. Nguyễn Thị Vũ Hà</v>
          </cell>
          <cell r="I17" t="str">
            <v>PGS.TS. Nguyễn Xuân Thiên</v>
          </cell>
          <cell r="J17" t="str">
            <v>3286/QĐ-ĐHKT ngày 7/12/2018</v>
          </cell>
          <cell r="K17" t="str">
            <v>790/QĐ-ĐHKT ngày 31/3/2020</v>
          </cell>
          <cell r="L17" t="str">
            <v>ngày 23 tháng 12 năm 2020</v>
          </cell>
          <cell r="M17" t="str">
            <v>3743 /QĐ-ĐHKT ngày 8 tháng 12 năm 2020</v>
          </cell>
        </row>
        <row r="18">
          <cell r="A18" t="str">
            <v>Nguyễn Quỳnh Anh 28/09/1989</v>
          </cell>
          <cell r="B18" t="str">
            <v>Nguyễn Quỳnh Anh</v>
          </cell>
          <cell r="C18" t="str">
            <v>28/09/1989</v>
          </cell>
          <cell r="D18" t="str">
            <v>Kinh tế quốc tế</v>
          </cell>
          <cell r="E18" t="str">
            <v>PGS.TS. Hà Văn Hội</v>
          </cell>
          <cell r="F18" t="str">
            <v>PGS.TS. Bùi Thị Lý</v>
          </cell>
          <cell r="G18" t="str">
            <v>PGS.TS. Nguyễn Xuân Thiên</v>
          </cell>
          <cell r="H18" t="str">
            <v>TS. Nguyễn Thị Vũ Hà</v>
          </cell>
          <cell r="I18" t="str">
            <v>PGS.TS. Trần Văn Tùng</v>
          </cell>
          <cell r="J18" t="str">
            <v>3286/QĐ-ĐHKT ngày 7/12/2018</v>
          </cell>
          <cell r="K18" t="str">
            <v>694/QĐ-ĐHKT ngày 19/03/2020</v>
          </cell>
          <cell r="L18" t="str">
            <v>ngày 23 tháng 12 năm 2020</v>
          </cell>
          <cell r="M18" t="str">
            <v>3744 /QĐ-ĐHKT ngày 8 tháng 12 năm 2020</v>
          </cell>
        </row>
        <row r="19">
          <cell r="A19" t="str">
            <v>Phạm Thị Ngọc Ánh 21/10/1995</v>
          </cell>
          <cell r="B19" t="str">
            <v>Phạm Thị Ngọc Ánh</v>
          </cell>
          <cell r="C19" t="str">
            <v>21/10/1995</v>
          </cell>
          <cell r="D19" t="str">
            <v>Kế toán</v>
          </cell>
          <cell r="E19" t="str">
            <v>TS. Nguyễn Thị Hồng Thúy</v>
          </cell>
          <cell r="F19" t="str">
            <v>PGS.TS Nguyễn Phú Giang</v>
          </cell>
          <cell r="G19" t="str">
            <v>PGS.TS. Trần Thị Kim Anh</v>
          </cell>
          <cell r="H19" t="str">
            <v>TS. Phạm Ngọc Quang</v>
          </cell>
          <cell r="I19" t="str">
            <v>TS. Trần Thế Nữ</v>
          </cell>
          <cell r="J19" t="str">
            <v>3286/QĐ-ĐHKT ngày 7/12/2018</v>
          </cell>
          <cell r="K19" t="str">
            <v>637/QĐ-ĐHKT ngày 19/03/2020</v>
          </cell>
          <cell r="L19" t="str">
            <v>ngày 27 tháng 12 năm 2020</v>
          </cell>
          <cell r="M19" t="str">
            <v>3745 /QĐ-ĐHKT ngày 8 tháng 12 năm 2020</v>
          </cell>
        </row>
        <row r="20">
          <cell r="A20" t="str">
            <v>Văn Thị Cẩm Giang 04/04/1990</v>
          </cell>
          <cell r="B20" t="str">
            <v>Văn Thị Cẩm Giang</v>
          </cell>
          <cell r="C20" t="str">
            <v>04/04/1990</v>
          </cell>
          <cell r="D20" t="str">
            <v>Kế toán</v>
          </cell>
          <cell r="E20" t="str">
            <v>TS. Nguyễn Thị Hồng Thúy</v>
          </cell>
          <cell r="F20" t="str">
            <v>TS. Trần Thế Nữ</v>
          </cell>
          <cell r="G20" t="str">
            <v>PGS.TS. Trần Thị Kim Anh</v>
          </cell>
          <cell r="H20" t="str">
            <v>TS. Phạm Ngọc Quang</v>
          </cell>
          <cell r="I20" t="str">
            <v>PGS.TS Nguyễn Phú Giang</v>
          </cell>
          <cell r="J20" t="str">
            <v>3286/QĐ-ĐHKT ngày 7/12/2018</v>
          </cell>
          <cell r="K20" t="str">
            <v>642/QĐ-ĐHKT ngày 19/03/2020</v>
          </cell>
          <cell r="L20" t="str">
            <v>ngày 27 tháng 12 năm 2020</v>
          </cell>
          <cell r="M20" t="str">
            <v>3746 /QĐ-ĐHKT ngày 8 tháng 12 năm 2020</v>
          </cell>
        </row>
        <row r="21">
          <cell r="A21" t="str">
            <v>Đinh Thị Dung 06/11/1986</v>
          </cell>
          <cell r="B21" t="str">
            <v>Đinh Thị Dung</v>
          </cell>
          <cell r="C21" t="str">
            <v>06/11/1986</v>
          </cell>
          <cell r="D21" t="str">
            <v>Kế toán</v>
          </cell>
          <cell r="E21" t="str">
            <v>TS. Nguyễn Thị Hồng Thúy</v>
          </cell>
          <cell r="F21" t="str">
            <v>PGS.TS. Trần Thị Kim Anh</v>
          </cell>
          <cell r="G21" t="str">
            <v>PGS.TS Nguyễn Phú Giang</v>
          </cell>
          <cell r="H21" t="str">
            <v>TS. Phạm Ngọc Quang</v>
          </cell>
          <cell r="I21" t="str">
            <v>TS. Trần Thế Nữ</v>
          </cell>
          <cell r="J21" t="str">
            <v>3286/QĐ-ĐHKT ngày 7/12/2018</v>
          </cell>
          <cell r="K21" t="str">
            <v>641/QĐ-ĐHKT ngày 19/03/2020</v>
          </cell>
          <cell r="L21" t="str">
            <v>ngày 27 tháng 12 năm 2020</v>
          </cell>
          <cell r="M21" t="str">
            <v>3747 /QĐ-ĐHKT ngày 8 tháng 12 năm 2020</v>
          </cell>
        </row>
        <row r="22">
          <cell r="A22" t="str">
            <v>Nguyễn Bá Chinh 17/08/1984</v>
          </cell>
          <cell r="B22" t="str">
            <v>Nguyễn Bá Chinh</v>
          </cell>
          <cell r="C22" t="str">
            <v>17/08/1984</v>
          </cell>
          <cell r="D22" t="str">
            <v>Kế toán</v>
          </cell>
          <cell r="E22" t="str">
            <v>TS. Nguyễn Thị Hồng Thúy</v>
          </cell>
          <cell r="F22" t="str">
            <v>PGS.TS Nguyễn Phú Giang</v>
          </cell>
          <cell r="G22" t="str">
            <v>TS. Trần Thế Nữ</v>
          </cell>
          <cell r="H22" t="str">
            <v>TS. Phạm Ngọc Quang</v>
          </cell>
          <cell r="I22" t="str">
            <v>PGS.TS. Trần Thị Kim Anh</v>
          </cell>
          <cell r="J22" t="str">
            <v>3286/QĐ-ĐHKT ngày 7/12/2018</v>
          </cell>
          <cell r="K22" t="str">
            <v>648/QĐ-ĐHKT ngày 19/03/2020</v>
          </cell>
          <cell r="L22" t="str">
            <v>ngày 27 tháng 12 năm 2020</v>
          </cell>
          <cell r="M22" t="str">
            <v>3748 /QĐ-ĐHKT ngày 8 tháng 12 năm 2020</v>
          </cell>
        </row>
        <row r="23">
          <cell r="A23" t="str">
            <v>Nguyễn Thị Thùy Dung 28/12/1982</v>
          </cell>
          <cell r="B23" t="str">
            <v>Nguyễn Thị Thùy Dung</v>
          </cell>
          <cell r="C23" t="str">
            <v>28/12/1982</v>
          </cell>
          <cell r="D23" t="str">
            <v>Kế toán</v>
          </cell>
          <cell r="E23" t="str">
            <v>TS. Nguyễn Thị Hồng Thúy</v>
          </cell>
          <cell r="F23" t="str">
            <v>TS. Trần Trung Tuấn</v>
          </cell>
          <cell r="G23" t="str">
            <v>TS. Vũ Thùy Linh</v>
          </cell>
          <cell r="H23" t="str">
            <v>TS. Nguyễn Thị Thanh Hải</v>
          </cell>
          <cell r="I23" t="str">
            <v>TS. Nguyễn Thị Hương Liên</v>
          </cell>
          <cell r="J23" t="str">
            <v>3286/QĐ-ĐHKT ngày 7/12/2018</v>
          </cell>
          <cell r="K23" t="str">
            <v>635/QĐ-ĐHKT ngày 19/03/2020</v>
          </cell>
          <cell r="L23" t="str">
            <v>ngày 27 tháng 12 năm 2020</v>
          </cell>
          <cell r="M23" t="str">
            <v>3749 /QĐ-ĐHKT ngày 8 tháng 12 năm 2020</v>
          </cell>
        </row>
        <row r="24">
          <cell r="A24" t="str">
            <v>Tống Thị Giang 28/04/1979</v>
          </cell>
          <cell r="B24" t="str">
            <v>Tống Thị Giang</v>
          </cell>
          <cell r="C24" t="str">
            <v>28/04/1979</v>
          </cell>
          <cell r="D24" t="str">
            <v>Kế toán</v>
          </cell>
          <cell r="E24" t="str">
            <v>TS. Nguyễn Thị Hồng Thúy</v>
          </cell>
          <cell r="F24" t="str">
            <v>TS. Nguyễn Thị Hương Liên</v>
          </cell>
          <cell r="G24" t="str">
            <v>TS. Vũ Thùy Linh</v>
          </cell>
          <cell r="H24" t="str">
            <v>TS. Nguyễn Thị Thanh Hải</v>
          </cell>
          <cell r="I24" t="str">
            <v>TS. Trần Trung Tuấn</v>
          </cell>
          <cell r="J24" t="str">
            <v>3286/QĐ-ĐHKT ngày 7/12/2018</v>
          </cell>
          <cell r="K24" t="str">
            <v>651/QĐ-ĐHKT ngày 19/03/2020</v>
          </cell>
          <cell r="L24" t="str">
            <v>ngày 27 tháng 12 năm 2020</v>
          </cell>
          <cell r="M24" t="str">
            <v>3750 /QĐ-ĐHKT ngày 8 tháng 12 năm 2020</v>
          </cell>
        </row>
        <row r="25">
          <cell r="A25" t="str">
            <v>Hoàng Thị Hà 15/02/1983</v>
          </cell>
          <cell r="B25" t="str">
            <v>Hoàng Thị Hà</v>
          </cell>
          <cell r="C25" t="str">
            <v>15/02/1983</v>
          </cell>
          <cell r="D25" t="str">
            <v>Kế toán</v>
          </cell>
          <cell r="E25" t="str">
            <v>TS. Nguyễn Thị Hồng Thúy</v>
          </cell>
          <cell r="F25" t="str">
            <v>TS. Vũ Thùy Linh</v>
          </cell>
          <cell r="G25" t="str">
            <v>TS. Trần Trung Tuấn</v>
          </cell>
          <cell r="H25" t="str">
            <v>TS. Nguyễn Thị Thanh Hải</v>
          </cell>
          <cell r="I25" t="str">
            <v>TS. Nguyễn Thị Hương Liên</v>
          </cell>
          <cell r="J25" t="str">
            <v>3286/QĐ-ĐHKT ngày 7/12/2018</v>
          </cell>
          <cell r="K25" t="str">
            <v>652/QĐ-ĐHKT ngày 19/03/2020</v>
          </cell>
          <cell r="L25" t="str">
            <v>ngày 27 tháng 12 năm 2020</v>
          </cell>
          <cell r="M25" t="str">
            <v>3751 /QĐ-ĐHKT ngày 8 tháng 12 năm 2020</v>
          </cell>
        </row>
        <row r="26">
          <cell r="A26" t="str">
            <v>Ngô Thị Tuyết Mai 09/07/1986</v>
          </cell>
          <cell r="B26" t="str">
            <v>Ngô Thị Tuyết Mai</v>
          </cell>
          <cell r="C26" t="str">
            <v>09/07/1986</v>
          </cell>
          <cell r="D26" t="str">
            <v>Kế toán</v>
          </cell>
          <cell r="E26" t="str">
            <v>TS. Nguyễn Thị Hồng Thúy</v>
          </cell>
          <cell r="F26" t="str">
            <v>TS. Trần Trung Tuấn</v>
          </cell>
          <cell r="G26" t="str">
            <v>TS. Nguyễn Thị Hương Liên</v>
          </cell>
          <cell r="H26" t="str">
            <v>TS. Nguyễn Thị Thanh Hải</v>
          </cell>
          <cell r="I26" t="str">
            <v>TS. Vũ Thùy Linh</v>
          </cell>
          <cell r="J26" t="str">
            <v>3286/QĐ-ĐHKT ngày 7/12/2018</v>
          </cell>
          <cell r="K26" t="str">
            <v>654/QĐ-ĐHKT ngày 19/03/2020</v>
          </cell>
          <cell r="L26" t="str">
            <v>ngày 27 tháng 12 năm 2020</v>
          </cell>
          <cell r="M26" t="str">
            <v>3752 /QĐ-ĐHKT ngày 8 tháng 12 năm 2020</v>
          </cell>
        </row>
        <row r="27">
          <cell r="A27" t="str">
            <v>Phạm Hải Oanh 19/11/1994</v>
          </cell>
          <cell r="B27" t="str">
            <v>Phạm Hải Oanh</v>
          </cell>
          <cell r="C27" t="str">
            <v>19/11/1994</v>
          </cell>
          <cell r="D27" t="str">
            <v>Kế toán</v>
          </cell>
          <cell r="E27" t="str">
            <v>TS. Phạm Minh Tuấn</v>
          </cell>
          <cell r="F27" t="str">
            <v>PGS.TS. Mai Ngọc Anh</v>
          </cell>
          <cell r="G27" t="str">
            <v>PGS.TS. Nguyễn Thị Thu Hằng</v>
          </cell>
          <cell r="H27" t="str">
            <v>TS. Đỗ Kiều Oanh</v>
          </cell>
          <cell r="I27" t="str">
            <v>TS. Nguyễn Thị Hương Liên</v>
          </cell>
          <cell r="J27" t="str">
            <v>3286/QĐ-ĐHKT ngày 7/12/2018</v>
          </cell>
          <cell r="K27" t="str">
            <v>645/QĐ-ĐHKT ngày 19/03/2020</v>
          </cell>
          <cell r="L27" t="str">
            <v>ngày 23 tháng 12 năm 2020</v>
          </cell>
          <cell r="M27" t="str">
            <v>3753 /QĐ-ĐHKT ngày 8 tháng 12 năm 2020</v>
          </cell>
        </row>
        <row r="28">
          <cell r="A28" t="str">
            <v>Nguyễn Thị Thư 02/09/1995</v>
          </cell>
          <cell r="B28" t="str">
            <v>Nguyễn Thị Thư</v>
          </cell>
          <cell r="C28" t="str">
            <v>02/09/1995</v>
          </cell>
          <cell r="D28" t="str">
            <v>Kế toán</v>
          </cell>
          <cell r="E28" t="str">
            <v>TS. Phạm Minh Tuấn</v>
          </cell>
          <cell r="F28" t="str">
            <v>TS. Nguyễn Thị Hương Liên</v>
          </cell>
          <cell r="G28" t="str">
            <v>PGS.TS. Nguyễn Thị Thu Hằng</v>
          </cell>
          <cell r="H28" t="str">
            <v>TS. Đỗ Kiều Oanh</v>
          </cell>
          <cell r="I28" t="str">
            <v>PGS.TS. Mai Ngọc Anh</v>
          </cell>
          <cell r="J28" t="str">
            <v>3286/QĐ-ĐHKT ngày 7/12/2018</v>
          </cell>
          <cell r="K28" t="str">
            <v>650/QĐ-ĐHKT ngày 19/03/2020</v>
          </cell>
          <cell r="L28" t="str">
            <v>ngày 23 tháng 12 năm 2020</v>
          </cell>
          <cell r="M28" t="str">
            <v>3754 /QĐ-ĐHKT ngày 8 tháng 12 năm 2020</v>
          </cell>
        </row>
        <row r="29">
          <cell r="A29" t="str">
            <v>Trần Thị Kim Trang 18/04/1983</v>
          </cell>
          <cell r="B29" t="str">
            <v>Trần Thị Kim Trang</v>
          </cell>
          <cell r="C29" t="str">
            <v>18/04/1983</v>
          </cell>
          <cell r="D29" t="str">
            <v>Kế toán</v>
          </cell>
          <cell r="E29" t="str">
            <v>TS. Phạm Minh Tuấn</v>
          </cell>
          <cell r="F29" t="str">
            <v>PGS.TS. Nguyễn Thị Thu Hằng</v>
          </cell>
          <cell r="G29" t="str">
            <v>PGS.TS. Mai Ngọc Anh</v>
          </cell>
          <cell r="H29" t="str">
            <v>TS. Đỗ Kiều Oanh</v>
          </cell>
          <cell r="I29" t="str">
            <v>TS. Nguyễn Thị Hương Liên</v>
          </cell>
          <cell r="J29" t="str">
            <v>3286/QĐ-ĐHKT ngày 7/12/2018</v>
          </cell>
          <cell r="K29" t="str">
            <v>656/QĐ-ĐHKT ngày 19/03/2020</v>
          </cell>
          <cell r="L29" t="str">
            <v>ngày 23 tháng 12 năm 2020</v>
          </cell>
          <cell r="M29" t="str">
            <v>3755 /QĐ-ĐHKT ngày 8 tháng 12 năm 2020</v>
          </cell>
        </row>
        <row r="30">
          <cell r="A30" t="str">
            <v>Đào Thị Hải Yến 24/06/1981</v>
          </cell>
          <cell r="B30" t="str">
            <v>Đào Thị Hải Yến</v>
          </cell>
          <cell r="C30" t="str">
            <v>24/06/1981</v>
          </cell>
          <cell r="D30" t="str">
            <v>Kế toán</v>
          </cell>
          <cell r="E30" t="str">
            <v>TS. Phạm Minh Tuấn</v>
          </cell>
          <cell r="F30" t="str">
            <v>PGS.TS. Mai Ngọc Anh</v>
          </cell>
          <cell r="G30" t="str">
            <v>TS. Nguyễn Thị Hương Liên</v>
          </cell>
          <cell r="H30" t="str">
            <v>TS. Đỗ Kiều Oanh</v>
          </cell>
          <cell r="I30" t="str">
            <v>PGS.TS. Nguyễn Thị Thu Hằng</v>
          </cell>
          <cell r="J30" t="str">
            <v>3286/QĐ-ĐHKT ngày 7/12/2018</v>
          </cell>
          <cell r="K30" t="str">
            <v>787/QĐ-ĐHKT ngày 31/3/2020</v>
          </cell>
          <cell r="L30" t="str">
            <v>ngày 23 tháng 12 năm 2020</v>
          </cell>
          <cell r="M30" t="str">
            <v>3756 /QĐ-ĐHKT ngày 8 tháng 12 năm 2020</v>
          </cell>
        </row>
        <row r="31">
          <cell r="A31" t="str">
            <v>Nguyễn Thị Thúy 05/06/1985</v>
          </cell>
          <cell r="B31" t="str">
            <v>Nguyễn Thị Thúy</v>
          </cell>
          <cell r="C31" t="str">
            <v>05/06/1985</v>
          </cell>
          <cell r="D31" t="str">
            <v>Kế toán</v>
          </cell>
          <cell r="E31" t="str">
            <v>PGS.TS. Nguyễn Hữu Ánh </v>
          </cell>
          <cell r="F31" t="str">
            <v>TS. Phan Thị Anh Đào </v>
          </cell>
          <cell r="G31" t="str">
            <v>TS. Nguyễn Thị Diệu Thu</v>
          </cell>
          <cell r="H31" t="str">
            <v>TS. Nguyễn Thị Thanh Hải</v>
          </cell>
          <cell r="I31" t="str">
            <v>TS. Trần Thế Nữ</v>
          </cell>
          <cell r="J31" t="str">
            <v>3286/QĐ-ĐHKT ngày 7/12/2018</v>
          </cell>
          <cell r="K31" t="str">
            <v>639/QĐ-ĐHKT ngày 19/03/2020</v>
          </cell>
          <cell r="L31" t="str">
            <v>ngày 26 tháng 12 năm 2020</v>
          </cell>
          <cell r="M31" t="str">
            <v>3757 /QĐ-ĐHKT ngày 8 tháng 12 năm 2020</v>
          </cell>
        </row>
        <row r="32">
          <cell r="A32" t="str">
            <v>Nguyễn Thế Lâm 02/11/1995</v>
          </cell>
          <cell r="B32" t="str">
            <v>Nguyễn Thế Lâm</v>
          </cell>
          <cell r="C32" t="str">
            <v>02/11/1995</v>
          </cell>
          <cell r="D32" t="str">
            <v>Kế toán</v>
          </cell>
          <cell r="E32" t="str">
            <v>PGS.TS. Nguyễn Hữu Ánh </v>
          </cell>
          <cell r="F32" t="str">
            <v>TS. Trần Thế Nữ</v>
          </cell>
          <cell r="G32" t="str">
            <v>TS. Nguyễn Thị Diệu Thu</v>
          </cell>
          <cell r="H32" t="str">
            <v>TS. Nguyễn Thị Thanh Hải</v>
          </cell>
          <cell r="I32" t="str">
            <v>TS. Phan Thị Anh Đào </v>
          </cell>
          <cell r="J32" t="str">
            <v>3286/QĐ-ĐHKT ngày 7/12/2018</v>
          </cell>
          <cell r="K32" t="str">
            <v>638/QĐ-ĐHKT ngày 19/03/2020</v>
          </cell>
          <cell r="L32" t="str">
            <v>ngày 26 tháng 12 năm 2020</v>
          </cell>
          <cell r="M32" t="str">
            <v>3758 /QĐ-ĐHKT ngày 8 tháng 12 năm 2020</v>
          </cell>
        </row>
        <row r="33">
          <cell r="A33" t="str">
            <v>Nguyễn Thị Ngọc Trinh 04/12/1985</v>
          </cell>
          <cell r="B33" t="str">
            <v>Nguyễn Thị Ngọc Trinh</v>
          </cell>
          <cell r="C33" t="str">
            <v>04/12/1985</v>
          </cell>
          <cell r="D33" t="str">
            <v>Kế toán</v>
          </cell>
          <cell r="E33" t="str">
            <v>PGS.TS. Nguyễn Hữu Ánh </v>
          </cell>
          <cell r="F33" t="str">
            <v>TS. Nguyễn Thị Diệu Thu</v>
          </cell>
          <cell r="G33" t="str">
            <v>TS. Phan Thị Anh Đào </v>
          </cell>
          <cell r="H33" t="str">
            <v>TS. Nguyễn Thị Thanh Hải</v>
          </cell>
          <cell r="I33" t="str">
            <v>TS. Trần Thế Nữ</v>
          </cell>
          <cell r="J33" t="str">
            <v>3286/QĐ-ĐHKT ngày 7/12/2018</v>
          </cell>
          <cell r="K33" t="str">
            <v>647/QĐ-ĐHKT ngày 19/03/2020</v>
          </cell>
          <cell r="L33" t="str">
            <v>ngày 26 tháng 12 năm 2020</v>
          </cell>
          <cell r="M33" t="str">
            <v>3759 /QĐ-ĐHKT ngày 8 tháng 12 năm 2020</v>
          </cell>
        </row>
        <row r="34">
          <cell r="A34" t="str">
            <v>Lê Thị Oanh 08/06/1989</v>
          </cell>
          <cell r="B34" t="str">
            <v>Lê Thị Oanh</v>
          </cell>
          <cell r="C34" t="str">
            <v>08/06/1989</v>
          </cell>
          <cell r="D34" t="str">
            <v>Kế toán</v>
          </cell>
          <cell r="E34" t="str">
            <v>PGS.TS. Nguyễn Hữu Ánh </v>
          </cell>
          <cell r="F34" t="str">
            <v>TS. Phan Thị Anh Đào </v>
          </cell>
          <cell r="G34" t="str">
            <v>TS. Trần Thế Nữ</v>
          </cell>
          <cell r="H34" t="str">
            <v>TS. Nguyễn Thị Thanh Hải</v>
          </cell>
          <cell r="I34" t="str">
            <v>TS. Nguyễn Thị Diệu Thu</v>
          </cell>
          <cell r="J34" t="str">
            <v>3286/QĐ-ĐHKT ngày 7/12/2018</v>
          </cell>
          <cell r="K34" t="str">
            <v>644/QĐ-ĐHKT ngày 19/03/2020</v>
          </cell>
          <cell r="L34" t="str">
            <v>ngày 26 tháng 12 năm 2020</v>
          </cell>
          <cell r="M34" t="str">
            <v>3760 /QĐ-ĐHKT ngày 8 tháng 12 năm 2020</v>
          </cell>
        </row>
        <row r="35">
          <cell r="A35" t="str">
            <v>Đào Thị Linh Chi 16/11/1994</v>
          </cell>
          <cell r="B35" t="str">
            <v>Đào Thị Linh Chi</v>
          </cell>
          <cell r="C35" t="str">
            <v>16/11/1994</v>
          </cell>
          <cell r="D35" t="str">
            <v>Chính sách công &amp; Phát triển</v>
          </cell>
          <cell r="E35" t="str">
            <v>PGS.TS. Nguyễn An Thịnh</v>
          </cell>
          <cell r="F35" t="str">
            <v>PGS.TS. Lê Văn Chiến</v>
          </cell>
          <cell r="G35" t="str">
            <v>TS. Nguyễn Ngọc Thao</v>
          </cell>
          <cell r="H35" t="str">
            <v>TS. Nguyễn Thế Kiên</v>
          </cell>
          <cell r="I35" t="str">
            <v>PGS.TS. Lê Đình Hải</v>
          </cell>
          <cell r="J35" t="str">
            <v>3286/QĐ-ĐHKT ngày 7/12/2018</v>
          </cell>
          <cell r="K35" t="str">
            <v>632/QĐ-ĐHKT ngày 19/03/2020</v>
          </cell>
          <cell r="L35" t="str">
            <v>ngày 17 tháng 12 năm 2020</v>
          </cell>
          <cell r="M35" t="str">
            <v>3761 /QĐ-ĐHKT ngày 8 tháng 12 năm 2020</v>
          </cell>
        </row>
        <row r="36">
          <cell r="A36" t="str">
            <v>Ngô Huy Toàn 02/02/1969</v>
          </cell>
          <cell r="B36" t="str">
            <v>Ngô Huy Toàn</v>
          </cell>
          <cell r="C36" t="str">
            <v>02/02/1969</v>
          </cell>
          <cell r="D36" t="str">
            <v>Chính sách công &amp; Phát triển</v>
          </cell>
          <cell r="E36" t="str">
            <v>PGS.TS. Nguyễn An Thịnh</v>
          </cell>
          <cell r="F36" t="str">
            <v>PGS.TS. Lê Đình Hải</v>
          </cell>
          <cell r="G36" t="str">
            <v>PGS.TS. Lê Văn Chiến</v>
          </cell>
          <cell r="H36" t="str">
            <v>TS. Nguyễn Thế Kiên</v>
          </cell>
          <cell r="I36" t="str">
            <v>TS. Nguyễn Ngọc Thao</v>
          </cell>
          <cell r="J36" t="str">
            <v>3286/QĐ-ĐHKT ngày 7/12/2018</v>
          </cell>
          <cell r="K36" t="str">
            <v>791/QĐ-ĐHKT ngày 31/3/2020</v>
          </cell>
          <cell r="L36" t="str">
            <v>ngày 17 tháng 12 năm 2020</v>
          </cell>
          <cell r="M36" t="str">
            <v>3762 /QĐ-ĐHKT ngày 8 tháng 12 năm 2020</v>
          </cell>
        </row>
        <row r="37">
          <cell r="A37" t="str">
            <v>Nguyễn Hồng Nhật 17/06/1984</v>
          </cell>
          <cell r="B37" t="str">
            <v>Nguyễn Hồng Nhật</v>
          </cell>
          <cell r="C37" t="str">
            <v>17/06/1984</v>
          </cell>
          <cell r="D37" t="str">
            <v>Chính sách công &amp; Phát triển</v>
          </cell>
          <cell r="E37" t="str">
            <v>TS. Nguyễn Quốc Việt</v>
          </cell>
          <cell r="F37" t="str">
            <v>TS. Nguyễn Ngọc Thao</v>
          </cell>
          <cell r="G37" t="str">
            <v>PGS.TS. Lê Đình Hải</v>
          </cell>
          <cell r="H37" t="str">
            <v>TS. Nguyễn Thế Kiên</v>
          </cell>
          <cell r="I37" t="str">
            <v>PGS.TS. Lê Văn Chiến</v>
          </cell>
          <cell r="J37" t="str">
            <v>3286/QĐ-ĐHKT ngày 7/12/2018</v>
          </cell>
          <cell r="K37" t="str">
            <v>630/QĐ-ĐHKT ngày 19/03/2020</v>
          </cell>
          <cell r="L37" t="str">
            <v>ngày 17 tháng 12 năm 2020</v>
          </cell>
          <cell r="M37" t="str">
            <v>3763 /QĐ-ĐHKT ngày 8 tháng 12 năm 2020</v>
          </cell>
        </row>
        <row r="38">
          <cell r="A38" t="str">
            <v>Nghiêm Thị Phượng 28/10/1979</v>
          </cell>
          <cell r="B38" t="str">
            <v>Nghiêm Thị Phượng</v>
          </cell>
          <cell r="C38" t="str">
            <v>28/10/1979</v>
          </cell>
          <cell r="D38" t="str">
            <v>Quản lý kinh tế</v>
          </cell>
          <cell r="E38" t="str">
            <v>PGS.TS. Trần Đức Hiệp</v>
          </cell>
          <cell r="F38" t="str">
            <v>PGS.TS. Lê Xuân Bá</v>
          </cell>
          <cell r="G38" t="str">
            <v>TS. Lê Kim Sa</v>
          </cell>
          <cell r="H38" t="str">
            <v>TS. Đào Thị Thu Trang</v>
          </cell>
          <cell r="I38" t="str">
            <v>TS. Nguyễn Thị Thu Hoài</v>
          </cell>
          <cell r="J38" t="str">
            <v>3286/QĐ-ĐHKT ngày 7/12/2018</v>
          </cell>
          <cell r="K38" t="str">
            <v>569/QĐ-ĐHKT ngày 19/03/2020</v>
          </cell>
          <cell r="L38" t="str">
            <v>ngày 4 tháng 1 năm 2021</v>
          </cell>
          <cell r="M38" t="str">
            <v>3972 /QĐ-ĐHKT ngày 21 tháng 12 năm 2020</v>
          </cell>
        </row>
        <row r="39">
          <cell r="A39" t="str">
            <v>Nguyễn Thị Thùy Trang 07/12/1980</v>
          </cell>
          <cell r="B39" t="str">
            <v>Nguyễn Thị Thùy Trang</v>
          </cell>
          <cell r="C39" t="str">
            <v>07/12/1980</v>
          </cell>
          <cell r="D39" t="str">
            <v>Quản lý kinh tế</v>
          </cell>
          <cell r="E39" t="str">
            <v>PGS.TS. Trần Đức Hiệp</v>
          </cell>
          <cell r="F39" t="str">
            <v>TS. Nguyễn Thị Thu Hoài</v>
          </cell>
          <cell r="G39" t="str">
            <v>TS. Lê Kim Sa</v>
          </cell>
          <cell r="H39" t="str">
            <v>TS. Đào Thị Thu Trang</v>
          </cell>
          <cell r="I39" t="str">
            <v>PGS.TS. Lê Xuân Bá</v>
          </cell>
          <cell r="J39" t="str">
            <v>3286/QĐ-ĐHKT ngày 7/12/2018</v>
          </cell>
          <cell r="K39" t="str">
            <v>585/QĐ-ĐHKT ngày 19/03/2020</v>
          </cell>
          <cell r="L39" t="str">
            <v>ngày 4 tháng 1 năm 2021</v>
          </cell>
          <cell r="M39" t="str">
            <v>3973 /QĐ-ĐHKT ngày 21 tháng 12 năm 2020</v>
          </cell>
        </row>
        <row r="40">
          <cell r="A40" t="str">
            <v>Nguyễn Thị Hồng Quyên 19/04/1983</v>
          </cell>
          <cell r="B40" t="str">
            <v>Nguyễn Thị Hồng Quyên</v>
          </cell>
          <cell r="C40" t="str">
            <v>19/04/1983</v>
          </cell>
          <cell r="D40" t="str">
            <v>Quản lý kinh tế</v>
          </cell>
          <cell r="E40" t="str">
            <v>PGS.TS. Trần Đức Hiệp</v>
          </cell>
          <cell r="F40" t="str">
            <v>TS. Lê Kim Sa</v>
          </cell>
          <cell r="G40" t="str">
            <v>PGS.TS. Lê Xuân Bá</v>
          </cell>
          <cell r="H40" t="str">
            <v>TS. Đào Thị Thu Trang</v>
          </cell>
          <cell r="I40" t="str">
            <v>TS. Nguyễn Thị Thu Hoài</v>
          </cell>
          <cell r="J40" t="str">
            <v>3286/QĐ-ĐHKT ngày 7/12/2018</v>
          </cell>
          <cell r="K40" t="str">
            <v>570/QĐ-ĐHKT ngày 19/03/2020</v>
          </cell>
          <cell r="L40" t="str">
            <v>ngày 4 tháng 1 năm 2021</v>
          </cell>
          <cell r="M40" t="str">
            <v>3974 /QĐ-ĐHKT ngày 21 tháng 12 năm 2020</v>
          </cell>
        </row>
        <row r="41">
          <cell r="A41" t="str">
            <v>Lê Thị Ánh Tuyết 06/03/1984</v>
          </cell>
          <cell r="B41" t="str">
            <v>Lê Thị Ánh Tuyết</v>
          </cell>
          <cell r="C41" t="str">
            <v>06/03/1984</v>
          </cell>
          <cell r="D41" t="str">
            <v>Quản lý kinh tế</v>
          </cell>
          <cell r="E41" t="str">
            <v>PGS.TS. Trần Đức Hiệp</v>
          </cell>
          <cell r="F41" t="str">
            <v>PGS.TS. Lê Xuân Bá</v>
          </cell>
          <cell r="G41" t="str">
            <v>TS. Nguyễn Thị Thu Hoài</v>
          </cell>
          <cell r="H41" t="str">
            <v>TS. Đào Thị Thu Trang</v>
          </cell>
          <cell r="I41" t="str">
            <v>TS. Lê Kim Sa</v>
          </cell>
          <cell r="J41" t="str">
            <v>3286/QĐ-ĐHKT ngày 7/12/2018</v>
          </cell>
          <cell r="K41" t="str">
            <v>785/QĐ-ĐHKT ngày 31/3/2020</v>
          </cell>
          <cell r="L41" t="str">
            <v>ngày 4 tháng 1 năm 2021</v>
          </cell>
          <cell r="M41" t="str">
            <v>3975 /QĐ-ĐHKT ngày 21 tháng 12 năm 2020</v>
          </cell>
        </row>
        <row r="42">
          <cell r="A42" t="str">
            <v>Lê Thị Phương Anh 06/09/1985</v>
          </cell>
          <cell r="B42" t="str">
            <v>Lê Thị Phương Anh</v>
          </cell>
          <cell r="C42" t="str">
            <v>06/09/1985</v>
          </cell>
          <cell r="D42" t="str">
            <v>Quản lý kinh tế</v>
          </cell>
          <cell r="E42" t="str">
            <v>PGS.TS. Nguyễn Trúc Lê</v>
          </cell>
          <cell r="F42" t="str">
            <v>PGS.TS. Bùi Văn Huyền</v>
          </cell>
          <cell r="G42" t="str">
            <v>TS. Lê Đình Thăng</v>
          </cell>
          <cell r="H42" t="str">
            <v>TS. Nguyễn Thị Hương Lan</v>
          </cell>
          <cell r="I42" t="str">
            <v>TS. Hoàng Khắc Lịch</v>
          </cell>
          <cell r="J42" t="str">
            <v>3286/QĐ-ĐHKT ngày 7/12/2018</v>
          </cell>
          <cell r="K42" t="str">
            <v>521/QĐ-ĐHKT ngày 19/03/2020</v>
          </cell>
          <cell r="L42" t="str">
            <v>ngày 11 tháng 1 năm 2021</v>
          </cell>
          <cell r="M42" t="str">
            <v>3976 /QĐ-ĐHKT ngày 21 tháng 12 năm 2020</v>
          </cell>
        </row>
        <row r="43">
          <cell r="A43" t="str">
            <v>Trần Hữu Bằng 17/05/1992</v>
          </cell>
          <cell r="B43" t="str">
            <v>Trần Hữu Bằng</v>
          </cell>
          <cell r="C43" t="str">
            <v>17/05/1992</v>
          </cell>
          <cell r="D43" t="str">
            <v>Quản lý kinh tế</v>
          </cell>
          <cell r="E43" t="str">
            <v>PGS.TS. Nguyễn Trúc Lê</v>
          </cell>
          <cell r="F43" t="str">
            <v>TS. Hoàng Khắc Lịch</v>
          </cell>
          <cell r="G43" t="str">
            <v>TS. Lê Đình Thăng</v>
          </cell>
          <cell r="H43" t="str">
            <v>TS. Nguyễn Thị Hương Lan</v>
          </cell>
          <cell r="I43" t="str">
            <v>PGS.TS. Bùi Văn Huyền</v>
          </cell>
          <cell r="J43" t="str">
            <v>3685/QĐ-ĐHKT ngày 28/12/2017 của Hiệu trưởng Trường ĐHKT</v>
          </cell>
          <cell r="K43" t="str">
            <v>1086/ĐHKT-QĐ ngày 3/5/2019</v>
          </cell>
          <cell r="L43" t="str">
            <v>ngày 11 tháng 1 năm 2021</v>
          </cell>
          <cell r="M43" t="str">
            <v>3977 /QĐ-ĐHKT ngày 21 tháng 12 năm 2020</v>
          </cell>
        </row>
        <row r="44">
          <cell r="A44" t="str">
            <v>Đỗ Kiên Cường 07/06/1984</v>
          </cell>
          <cell r="B44" t="str">
            <v>Đỗ Kiên Cường</v>
          </cell>
          <cell r="C44" t="str">
            <v>07/06/1984</v>
          </cell>
          <cell r="D44" t="str">
            <v>Quản lý kinh tế</v>
          </cell>
          <cell r="E44" t="str">
            <v>PGS.TS. Nguyễn Trúc Lê</v>
          </cell>
          <cell r="F44" t="str">
            <v>TS. Lê Đình Thăng</v>
          </cell>
          <cell r="G44" t="str">
            <v>PGS.TS. Bùi Văn Huyền</v>
          </cell>
          <cell r="H44" t="str">
            <v>TS. Nguyễn Thị Hương Lan</v>
          </cell>
          <cell r="I44" t="str">
            <v>TS. Hoàng Khắc Lịch</v>
          </cell>
          <cell r="J44" t="str">
            <v>3286/QĐ-ĐHKT ngày 7/12/2018</v>
          </cell>
          <cell r="K44" t="str">
            <v>530/QĐ-ĐHKT ngày 19/03/2020</v>
          </cell>
          <cell r="L44" t="str">
            <v>ngày 11 tháng 1 năm 2021</v>
          </cell>
          <cell r="M44" t="str">
            <v>3978 /QĐ-ĐHKT ngày 21 tháng 12 năm 2020</v>
          </cell>
        </row>
        <row r="45">
          <cell r="A45" t="str">
            <v>Lê Thị Thu Hà 17/02/1978</v>
          </cell>
          <cell r="B45" t="str">
            <v>Lê Thị Thu Hà</v>
          </cell>
          <cell r="C45" t="str">
            <v>17/02/1978</v>
          </cell>
          <cell r="D45" t="str">
            <v>Quản lý kinh tế</v>
          </cell>
          <cell r="E45" t="str">
            <v>PGS.TS. Nguyễn Trúc Lê</v>
          </cell>
          <cell r="F45" t="str">
            <v>PGS.TS. Bùi Văn Huyền</v>
          </cell>
          <cell r="G45" t="str">
            <v>TS. Hoàng Khắc Lịch</v>
          </cell>
          <cell r="H45" t="str">
            <v>TS. Nguyễn Thị Hương Lan</v>
          </cell>
          <cell r="I45" t="str">
            <v>TS. Lê Đình Thăng</v>
          </cell>
          <cell r="J45" t="str">
            <v>3685/QĐ-ĐHKT ngày 28/12/2017 của Hiệu trưởng Trường ĐHKT</v>
          </cell>
          <cell r="K45" t="str">
            <v>537/QĐ-ĐHKT ngày 19/03/2020</v>
          </cell>
          <cell r="L45" t="str">
            <v>ngày 11 tháng 1 năm 2021</v>
          </cell>
          <cell r="M45" t="str">
            <v>3979 /QĐ-ĐHKT ngày 21 tháng 12 năm 2020</v>
          </cell>
        </row>
        <row r="46">
          <cell r="A46" t="str">
            <v>Bùi Thị Ánh 10/12/1986</v>
          </cell>
          <cell r="B46" t="str">
            <v>Bùi Thị Ánh</v>
          </cell>
          <cell r="C46" t="str">
            <v>10/12/1986</v>
          </cell>
          <cell r="D46" t="str">
            <v>Quản lý kinh tế</v>
          </cell>
          <cell r="E46" t="str">
            <v>PGS.TS. Phạm Văn Dũng</v>
          </cell>
          <cell r="F46" t="str">
            <v>PGS.TS. Đặng Thị Phương Hoa</v>
          </cell>
          <cell r="G46" t="str">
            <v>TS. Đàm Sơn Toại</v>
          </cell>
          <cell r="H46" t="str">
            <v>TS. Hoàng Triều Hoa</v>
          </cell>
          <cell r="I46" t="str">
            <v>TS. Nguyễn Xuân Đông</v>
          </cell>
          <cell r="J46" t="str">
            <v>3286/QĐ-ĐHKT ngày 7/12/2018</v>
          </cell>
          <cell r="K46" t="str">
            <v>526/QĐ-ĐHKT ngày 19/03/2020</v>
          </cell>
          <cell r="L46" t="str">
            <v>ngày 6 tháng 1 năm 2021</v>
          </cell>
          <cell r="M46" t="str">
            <v>3980 /QĐ-ĐHKT ngày 21 tháng 12 năm 2020</v>
          </cell>
        </row>
        <row r="47">
          <cell r="A47" t="str">
            <v>Đỗ Khắc Đạo 02/10/1975</v>
          </cell>
          <cell r="B47" t="str">
            <v>Đỗ Khắc Đạo</v>
          </cell>
          <cell r="C47" t="str">
            <v>02/10/1975</v>
          </cell>
          <cell r="D47" t="str">
            <v>Quản lý kinh tế</v>
          </cell>
          <cell r="E47" t="str">
            <v>PGS.TS. Phạm Văn Dũng</v>
          </cell>
          <cell r="F47" t="str">
            <v>TS. Nguyễn Xuân Đông</v>
          </cell>
          <cell r="G47" t="str">
            <v>TS. Đàm Sơn Toại</v>
          </cell>
          <cell r="H47" t="str">
            <v>TS. Hoàng Triều Hoa</v>
          </cell>
          <cell r="I47" t="str">
            <v>PGS.TS. Đặng Thị Phương Hoa</v>
          </cell>
          <cell r="J47" t="str">
            <v>3286/QĐ-ĐHKT ngày 7/12/2018</v>
          </cell>
          <cell r="K47" t="str">
            <v>531/QĐ-ĐHKT ngày 19/03/2020</v>
          </cell>
          <cell r="L47" t="str">
            <v>ngày 6 tháng 1 năm 2021</v>
          </cell>
          <cell r="M47" t="str">
            <v>3981 /QĐ-ĐHKT ngày 21 tháng 12 năm 2020</v>
          </cell>
        </row>
        <row r="48">
          <cell r="A48" t="str">
            <v>Cao Thị Hương Giang 02/09/1992</v>
          </cell>
          <cell r="B48" t="str">
            <v>Cao Thị Hương Giang</v>
          </cell>
          <cell r="C48" t="str">
            <v>02/09/1992</v>
          </cell>
          <cell r="D48" t="str">
            <v>Quản lý kinh tế</v>
          </cell>
          <cell r="E48" t="str">
            <v>PGS.TS. Phạm Văn Dũng</v>
          </cell>
          <cell r="F48" t="str">
            <v>TS. Đàm Sơn Toại</v>
          </cell>
          <cell r="G48" t="str">
            <v>PGS.TS. Đặng Thị Phương Hoa</v>
          </cell>
          <cell r="H48" t="str">
            <v>TS. Hoàng Triều Hoa</v>
          </cell>
          <cell r="I48" t="str">
            <v>TS. Nguyễn Xuân Đông</v>
          </cell>
          <cell r="J48" t="str">
            <v>3685/QĐ-ĐHKT ngày 28/12/2017 của Hiệu trưởng Trường ĐHKT</v>
          </cell>
          <cell r="K48" t="str">
            <v>1096/ĐHKT-QĐ ngày 3/5/2019</v>
          </cell>
          <cell r="L48" t="str">
            <v>ngày 6 tháng 1 năm 2021</v>
          </cell>
          <cell r="M48" t="str">
            <v>3982 /QĐ-ĐHKT ngày 21 tháng 12 năm 2020</v>
          </cell>
        </row>
        <row r="49">
          <cell r="A49" t="str">
            <v>Chu Thị Hân 21/10/1994</v>
          </cell>
          <cell r="B49" t="str">
            <v>Chu Thị Hân</v>
          </cell>
          <cell r="C49" t="str">
            <v>21/10/1994</v>
          </cell>
          <cell r="D49" t="str">
            <v>Quản lý kinh tế</v>
          </cell>
          <cell r="E49" t="str">
            <v>PGS.TS. Phạm Văn Dũng</v>
          </cell>
          <cell r="F49" t="str">
            <v>PGS.TS. Đặng Thị Phương Hoa</v>
          </cell>
          <cell r="G49" t="str">
            <v>TS. Nguyễn Xuân Đông</v>
          </cell>
          <cell r="H49" t="str">
            <v>TS. Hoàng Triều Hoa</v>
          </cell>
          <cell r="I49" t="str">
            <v>TS. Đàm Sơn Toại</v>
          </cell>
          <cell r="J49" t="str">
            <v>2052/QĐ-ĐHKT ngày 2/8/2018</v>
          </cell>
          <cell r="K49" t="str">
            <v>538/QĐ-ĐHKT ngày 19/03/2020</v>
          </cell>
          <cell r="L49" t="str">
            <v>ngày 6 tháng 1 năm 2021</v>
          </cell>
          <cell r="M49" t="str">
            <v>3983 /QĐ-ĐHKT ngày 21 tháng 12 năm 2020</v>
          </cell>
        </row>
        <row r="50">
          <cell r="A50" t="str">
            <v>Nguyễn Hồng Liên 02/05/1981</v>
          </cell>
          <cell r="B50" t="str">
            <v>Nguyễn Hồng Liên</v>
          </cell>
          <cell r="C50" t="str">
            <v>02/05/1981</v>
          </cell>
          <cell r="D50" t="str">
            <v>Quản lý kinh tế</v>
          </cell>
          <cell r="E50" t="str">
            <v>GS.TS. Phan Huy Đường</v>
          </cell>
          <cell r="F50" t="str">
            <v>PGS.TS. Nguyễn Hữu Đạt</v>
          </cell>
          <cell r="G50" t="str">
            <v>PGS.TS. Lê Quốc Hội</v>
          </cell>
          <cell r="H50" t="str">
            <v>TS. Lê Thị Hồng Điệp</v>
          </cell>
          <cell r="I50" t="str">
            <v>PGS.TS. Vũ Đức Thanh</v>
          </cell>
          <cell r="J50" t="str">
            <v>3286/QĐ-ĐHKT ngày 7/12/2018</v>
          </cell>
          <cell r="K50" t="str">
            <v>553/QĐ-ĐHKT ngày 19/03/2020</v>
          </cell>
          <cell r="L50" t="str">
            <v>ngày 12 tháng 1 năm 2021</v>
          </cell>
          <cell r="M50" t="str">
            <v>3984 /QĐ-ĐHKT ngày 21 tháng 12 năm 2020</v>
          </cell>
        </row>
        <row r="51">
          <cell r="A51" t="str">
            <v>Nguyễn Hải Linh 21/11/1989</v>
          </cell>
          <cell r="B51" t="str">
            <v>Nguyễn Hải Linh</v>
          </cell>
          <cell r="C51" t="str">
            <v>21/11/1989</v>
          </cell>
          <cell r="D51" t="str">
            <v>Quản lý kinh tế</v>
          </cell>
          <cell r="E51" t="str">
            <v>GS.TS. Phan Huy Đường</v>
          </cell>
          <cell r="F51" t="str">
            <v>PGS.TS. Vũ Đức Thanh</v>
          </cell>
          <cell r="G51" t="str">
            <v>PGS.TS. Lê Quốc Hội</v>
          </cell>
          <cell r="H51" t="str">
            <v>TS. Lê Thị Hồng Điệp</v>
          </cell>
          <cell r="I51" t="str">
            <v>PGS.TS. Nguyễn Hữu Đạt</v>
          </cell>
          <cell r="J51" t="str">
            <v>3286/QĐ-ĐHKT ngày 7/12/2018</v>
          </cell>
          <cell r="K51" t="str">
            <v>1086/QĐ-ĐHKT ngày 15/5/2020</v>
          </cell>
          <cell r="L51" t="str">
            <v>ngày 12 tháng 1 năm 2021</v>
          </cell>
          <cell r="M51" t="str">
            <v>3985 /QĐ-ĐHKT ngày 21 tháng 12 năm 2020</v>
          </cell>
        </row>
        <row r="52">
          <cell r="A52" t="str">
            <v>Nguyễn Trà My 28/09/1994</v>
          </cell>
          <cell r="B52" t="str">
            <v>Nguyễn Trà My</v>
          </cell>
          <cell r="C52" t="str">
            <v>28/09/1994</v>
          </cell>
          <cell r="D52" t="str">
            <v>Quản lý kinh tế</v>
          </cell>
          <cell r="E52" t="str">
            <v>GS.TS. Phan Huy Đường</v>
          </cell>
          <cell r="F52" t="str">
            <v>PGS.TS. Lê Quốc Hội</v>
          </cell>
          <cell r="G52" t="str">
            <v>PGS.TS. Nguyễn Hữu Đạt</v>
          </cell>
          <cell r="H52" t="str">
            <v>TS. Lê Thị Hồng Điệp</v>
          </cell>
          <cell r="I52" t="str">
            <v>PGS.TS. Vũ Đức Thanh</v>
          </cell>
          <cell r="J52" t="str">
            <v>3286/QĐ-ĐHKT ngày 7/12/2018</v>
          </cell>
          <cell r="K52" t="str">
            <v>556/QĐ-ĐHKT ngày 19/03/2020</v>
          </cell>
          <cell r="L52" t="str">
            <v>ngày 12 tháng 1 năm 2021</v>
          </cell>
          <cell r="M52" t="str">
            <v>3986 /QĐ-ĐHKT ngày 21 tháng 12 năm 2020</v>
          </cell>
        </row>
        <row r="53">
          <cell r="A53" t="str">
            <v>Bùi Thị Kim Ngân 06/09/1994</v>
          </cell>
          <cell r="B53" t="str">
            <v>Bùi Thị Kim Ngân</v>
          </cell>
          <cell r="C53" t="str">
            <v>06/09/1994</v>
          </cell>
          <cell r="D53" t="str">
            <v>Quản lý kinh tế</v>
          </cell>
          <cell r="E53" t="str">
            <v>GS.TS. Phan Huy Đường</v>
          </cell>
          <cell r="F53" t="str">
            <v>PGS.TS. Nguyễn Hữu Đạt</v>
          </cell>
          <cell r="G53" t="str">
            <v>PGS.TS. Vũ Đức Thanh</v>
          </cell>
          <cell r="H53" t="str">
            <v>TS. Lê Thị Hồng Điệp</v>
          </cell>
          <cell r="I53" t="str">
            <v>PGS.TS. Lê Quốc Hội</v>
          </cell>
          <cell r="J53" t="str">
            <v>3286/QĐ-ĐHKT ngày 7/12/2018</v>
          </cell>
          <cell r="K53" t="str">
            <v>558/QĐ-ĐHKT ngày 19/03/2020</v>
          </cell>
          <cell r="L53" t="str">
            <v>ngày 12 tháng 1 năm 2021</v>
          </cell>
          <cell r="M53" t="str">
            <v>3987 /QĐ-ĐHKT ngày 21 tháng 12 năm 2020</v>
          </cell>
        </row>
        <row r="54">
          <cell r="A54" t="str">
            <v>Nguyễn Đăng Khoa 12/02/1979</v>
          </cell>
          <cell r="B54" t="str">
            <v>Nguyễn Đăng Khoa</v>
          </cell>
          <cell r="C54" t="str">
            <v>12/02/1979</v>
          </cell>
          <cell r="D54" t="str">
            <v>Quản lý kinh tế</v>
          </cell>
          <cell r="E54" t="str">
            <v>PGS.TS. Trần Đức Hiệp</v>
          </cell>
          <cell r="F54" t="str">
            <v>PGS.TS. Nguyễn Chiến Thắng</v>
          </cell>
          <cell r="G54" t="str">
            <v>TS. Nguyễn Thế Vinh</v>
          </cell>
          <cell r="H54" t="str">
            <v>TS. Nguyễn Thùy Anh</v>
          </cell>
          <cell r="I54" t="str">
            <v>PGS.TS. Đinh Văn Thông</v>
          </cell>
          <cell r="J54" t="str">
            <v>3286/QĐ-ĐHKT ngày 7/12/2018</v>
          </cell>
          <cell r="K54" t="str">
            <v>552/QĐ-ĐHKT ngày 19/03/2020</v>
          </cell>
          <cell r="L54" t="str">
            <v>ngày 8 tháng 1 năm 2021</v>
          </cell>
          <cell r="M54" t="str">
            <v>3988 /QĐ-ĐHKT ngày 21 tháng 12 năm 2020</v>
          </cell>
        </row>
        <row r="55">
          <cell r="A55" t="str">
            <v>Đặng Cao Sơn 09/09/1984</v>
          </cell>
          <cell r="B55" t="str">
            <v>Đặng Cao Sơn</v>
          </cell>
          <cell r="C55" t="str">
            <v>09/09/1984</v>
          </cell>
          <cell r="D55" t="str">
            <v>Quản lý kinh tế</v>
          </cell>
          <cell r="E55" t="str">
            <v>PGS.TS. Trần Đức Hiệp</v>
          </cell>
          <cell r="F55" t="str">
            <v>PGS.TS. Đinh Văn Thông</v>
          </cell>
          <cell r="G55" t="str">
            <v>TS. Nguyễn Thế Vinh</v>
          </cell>
          <cell r="H55" t="str">
            <v>TS. Nguyễn Thùy Anh</v>
          </cell>
          <cell r="I55" t="str">
            <v>PGS.TS. Nguyễn Chiến Thắng</v>
          </cell>
          <cell r="J55" t="str">
            <v>3286/QĐ-ĐHKT ngày 7/12/2018</v>
          </cell>
          <cell r="K55" t="str">
            <v>572/QĐ-ĐHKT ngày 19/03/2020</v>
          </cell>
          <cell r="L55" t="str">
            <v>ngày 8 tháng 1 năm 2021</v>
          </cell>
          <cell r="M55" t="str">
            <v>3989 /QĐ-ĐHKT ngày 21 tháng 12 năm 2020</v>
          </cell>
        </row>
        <row r="56">
          <cell r="A56" t="str">
            <v>Nguyễn Hữu Tuấn 01/09/1984</v>
          </cell>
          <cell r="B56" t="str">
            <v>Nguyễn Hữu Tuấn</v>
          </cell>
          <cell r="C56" t="str">
            <v>01/09/1984</v>
          </cell>
          <cell r="D56" t="str">
            <v>Quản lý kinh tế</v>
          </cell>
          <cell r="E56" t="str">
            <v>PGS.TS. Trần Đức Hiệp</v>
          </cell>
          <cell r="F56" t="str">
            <v>TS. Nguyễn Thế Vinh</v>
          </cell>
          <cell r="G56" t="str">
            <v>PGS.TS. Nguyễn Chiến Thắng</v>
          </cell>
          <cell r="H56" t="str">
            <v>TS. Nguyễn Thùy Anh</v>
          </cell>
          <cell r="I56" t="str">
            <v>PGS.TS. Đinh Văn Thông</v>
          </cell>
          <cell r="J56" t="str">
            <v>3286/QĐ-ĐHKT ngày 7/12/2018</v>
          </cell>
          <cell r="K56" t="str">
            <v>587/QĐ-ĐHKT ngày 19/03/2020</v>
          </cell>
          <cell r="L56" t="str">
            <v>ngày 8 tháng 1 năm 2021</v>
          </cell>
          <cell r="M56" t="str">
            <v>3990 /QĐ-ĐHKT ngày 21 tháng 12 năm 2020</v>
          </cell>
        </row>
        <row r="57">
          <cell r="A57" t="str">
            <v>Vũ Thành Chung 25/11/1984</v>
          </cell>
          <cell r="B57" t="str">
            <v>Vũ Thành Chung</v>
          </cell>
          <cell r="C57" t="str">
            <v>25/11/1984</v>
          </cell>
          <cell r="D57" t="str">
            <v>Quản lý kinh tế</v>
          </cell>
          <cell r="E57" t="str">
            <v>PGS.TS. Trần Đức Hiệp</v>
          </cell>
          <cell r="F57" t="str">
            <v>PGS.TS. Nguyễn Chiến Thắng</v>
          </cell>
          <cell r="G57" t="str">
            <v>PGS.TS. Đinh Văn Thông</v>
          </cell>
          <cell r="H57" t="str">
            <v>TS. Nguyễn Thùy Anh</v>
          </cell>
          <cell r="I57" t="str">
            <v>TS. Nguyễn Thế Vinh</v>
          </cell>
          <cell r="J57" t="str">
            <v>3286/QĐ-ĐHKT ngày 7/12/2018</v>
          </cell>
          <cell r="K57" t="str">
            <v>529/QĐ-ĐHKT ngày 19/03/2020</v>
          </cell>
          <cell r="L57" t="str">
            <v>ngày 8 tháng 1 năm 2021</v>
          </cell>
          <cell r="M57" t="str">
            <v>3991 /QĐ-ĐHKT ngày 21 tháng 12 năm 2020</v>
          </cell>
        </row>
        <row r="58">
          <cell r="A58" t="str">
            <v>Trần Diệu Linh 01/10/1981</v>
          </cell>
          <cell r="B58" t="str">
            <v>Trần Diệu Linh</v>
          </cell>
          <cell r="C58" t="str">
            <v>01/10/1981</v>
          </cell>
          <cell r="D58" t="str">
            <v>Quản lý kinh tế</v>
          </cell>
          <cell r="E58" t="str">
            <v>PGS.TS. Trần Đức Hiệp</v>
          </cell>
          <cell r="F58" t="str">
            <v>PGS.TS. Đinh Văn Thông</v>
          </cell>
          <cell r="G58" t="str">
            <v>PGS.TS. Nguyễn Chiến Thắng</v>
          </cell>
          <cell r="H58" t="str">
            <v>TS. Nguyễn Thùy Anh</v>
          </cell>
          <cell r="I58" t="str">
            <v>TS. Nguyễn Thế Vinh</v>
          </cell>
          <cell r="J58" t="str">
            <v>3286/QĐ-ĐHKT ngày 7/12/2018</v>
          </cell>
          <cell r="K58" t="str">
            <v>554/QĐ-ĐHKT ngày 19/03/2020</v>
          </cell>
          <cell r="L58" t="str">
            <v>ngày 8 tháng 1 năm 2021</v>
          </cell>
          <cell r="M58" t="str">
            <v>3992 /QĐ-ĐHKT ngày 21 tháng 12 năm 2020</v>
          </cell>
        </row>
        <row r="59">
          <cell r="A59" t="str">
            <v>Lê Đình Hiệu 18/03/1975</v>
          </cell>
          <cell r="B59" t="str">
            <v>Lê Đình Hiệu</v>
          </cell>
          <cell r="C59" t="str">
            <v>18/03/1975</v>
          </cell>
          <cell r="D59" t="str">
            <v>Quản lý kinh tế</v>
          </cell>
          <cell r="E59" t="str">
            <v>PGS.TS. Phạm Văn Dũng</v>
          </cell>
          <cell r="F59" t="str">
            <v>TS. Nguyễn Viết Đăng</v>
          </cell>
          <cell r="G59" t="str">
            <v>TS. Phan Trung Chính</v>
          </cell>
          <cell r="H59" t="str">
            <v>TS. Hoàng Thị Hương</v>
          </cell>
          <cell r="I59" t="str">
            <v>TS. Lưu Quốc Đạt</v>
          </cell>
          <cell r="J59" t="str">
            <v>3286/QĐ-ĐHKT ngày 7/12/2018</v>
          </cell>
          <cell r="K59" t="str">
            <v>543/QĐ-ĐHKT ngày 19/03/2020</v>
          </cell>
          <cell r="L59" t="str">
            <v>ngày 5 tháng 1 năm 2021</v>
          </cell>
          <cell r="M59" t="str">
            <v>3993 /QĐ-ĐHKT ngày 21 tháng 12 năm 2020</v>
          </cell>
        </row>
        <row r="60">
          <cell r="A60" t="str">
            <v>Nguyễn Thị Thúy Hoa 20/04/1991</v>
          </cell>
          <cell r="B60" t="str">
            <v>Nguyễn Thị Thúy Hoa</v>
          </cell>
          <cell r="C60" t="str">
            <v>20/04/1991</v>
          </cell>
          <cell r="D60" t="str">
            <v>Quản lý kinh tế</v>
          </cell>
          <cell r="E60" t="str">
            <v>PGS.TS. Phạm Văn Dũng</v>
          </cell>
          <cell r="F60" t="str">
            <v>TS. Lưu Quốc Đạt</v>
          </cell>
          <cell r="G60" t="str">
            <v>TS. Phan Trung Chính</v>
          </cell>
          <cell r="H60" t="str">
            <v>TS. Hoàng Thị Hương</v>
          </cell>
          <cell r="I60" t="str">
            <v>TS. Nguyễn Viết Đăng</v>
          </cell>
          <cell r="J60" t="str">
            <v>3286/QĐ-ĐHKT ngày 7/12/2018</v>
          </cell>
          <cell r="K60" t="str">
            <v>544/QĐ-ĐHKT ngày 19/03/2020</v>
          </cell>
          <cell r="L60" t="str">
            <v>ngày 5 tháng 1 năm 2021</v>
          </cell>
          <cell r="M60" t="str">
            <v>3994 /QĐ-ĐHKT ngày 21 tháng 12 năm 2020</v>
          </cell>
        </row>
        <row r="61">
          <cell r="A61" t="str">
            <v>Tạ Văn Phong 13/08/1982</v>
          </cell>
          <cell r="B61" t="str">
            <v>Tạ Văn Phong</v>
          </cell>
          <cell r="C61" t="str">
            <v>13/08/1982</v>
          </cell>
          <cell r="D61" t="str">
            <v>Quản lý kinh tế</v>
          </cell>
          <cell r="E61" t="str">
            <v>PGS.TS. Phạm Văn Dũng</v>
          </cell>
          <cell r="F61" t="str">
            <v>TS. Phan Trung Chính</v>
          </cell>
          <cell r="G61" t="str">
            <v>TS. Nguyễn Viết Đăng</v>
          </cell>
          <cell r="H61" t="str">
            <v>TS. Hoàng Thị Hương</v>
          </cell>
          <cell r="I61" t="str">
            <v>TS. Lưu Quốc Đạt</v>
          </cell>
          <cell r="J61" t="str">
            <v>3286/QĐ-ĐHKT ngày 7/12/2018</v>
          </cell>
          <cell r="K61" t="str">
            <v>565/QĐ-ĐHKT ngày 19/03/2020</v>
          </cell>
          <cell r="L61" t="str">
            <v>ngày 5 tháng 1 năm 2021</v>
          </cell>
          <cell r="M61" t="str">
            <v>3995 /QĐ-ĐHKT ngày 21 tháng 12 năm 2020</v>
          </cell>
        </row>
        <row r="62">
          <cell r="A62" t="str">
            <v>Triệu Thị Thanh Huyền 13/01/1983</v>
          </cell>
          <cell r="B62" t="str">
            <v>Triệu Thị Thanh Huyền</v>
          </cell>
          <cell r="C62" t="str">
            <v>13/01/1983</v>
          </cell>
          <cell r="D62" t="str">
            <v>Quản lý kinh tế</v>
          </cell>
          <cell r="E62" t="str">
            <v>PGS.TS. Phạm Văn Dũng</v>
          </cell>
          <cell r="F62" t="str">
            <v>TS. Nguyễn Viết Đăng</v>
          </cell>
          <cell r="G62" t="str">
            <v>TS. Lưu Quốc Đạt</v>
          </cell>
          <cell r="H62" t="str">
            <v>TS. Hoàng Thị Hương</v>
          </cell>
          <cell r="I62" t="str">
            <v>TS. Phan Trung Chính</v>
          </cell>
          <cell r="J62" t="str">
            <v>3286/QĐ-ĐHKT ngày 7/12/2018</v>
          </cell>
          <cell r="K62" t="str">
            <v>549/QĐ-ĐHKT ngày 19/03/2020</v>
          </cell>
          <cell r="L62" t="str">
            <v>ngày 5 tháng 1 năm 2021</v>
          </cell>
          <cell r="M62" t="str">
            <v>3996 /QĐ-ĐHKT ngày 21 tháng 12 năm 2020</v>
          </cell>
        </row>
        <row r="63">
          <cell r="A63" t="str">
            <v>Hà Thị Thanh Hậu 05/11/1981</v>
          </cell>
          <cell r="B63" t="str">
            <v>Hà Thị Thanh Hậu</v>
          </cell>
          <cell r="C63" t="str">
            <v>05/11/1981</v>
          </cell>
          <cell r="D63" t="str">
            <v>Quản lý kinh tế</v>
          </cell>
          <cell r="E63" t="str">
            <v>PGS.TS. Phạm Văn Dũng</v>
          </cell>
          <cell r="F63" t="str">
            <v>TS. Lưu Quốc Đạt</v>
          </cell>
          <cell r="G63" t="str">
            <v>TS. Nguyễn Viết Đăng</v>
          </cell>
          <cell r="H63" t="str">
            <v>TS. Hoàng Thị Hương</v>
          </cell>
          <cell r="I63" t="str">
            <v>TS. Phan Trung Chính</v>
          </cell>
          <cell r="J63" t="str">
            <v>3286/QĐ-ĐHKT ngày 7/12/2018</v>
          </cell>
          <cell r="K63" t="str">
            <v>542/QĐ-ĐHKT ngày 19/03/2020</v>
          </cell>
          <cell r="L63" t="str">
            <v>ngày 5 tháng 1 năm 2021</v>
          </cell>
          <cell r="M63" t="str">
            <v>3997 /QĐ-ĐHKT ngày 21 tháng 12 năm 2020</v>
          </cell>
        </row>
        <row r="64">
          <cell r="A64" t="str">
            <v>Nguyễn Việt Hưng 07/12/1989</v>
          </cell>
          <cell r="B64" t="str">
            <v>Nguyễn Việt Hưng</v>
          </cell>
          <cell r="C64" t="str">
            <v>07/12/1989</v>
          </cell>
          <cell r="D64" t="str">
            <v>Quản lý kinh tế</v>
          </cell>
          <cell r="E64" t="str">
            <v>GS.TS. Phan Huy Đường</v>
          </cell>
          <cell r="F64" t="str">
            <v>TS. Nguyễn Duy Lạc</v>
          </cell>
          <cell r="G64" t="str">
            <v>PGS.TS. Nguyễn Trọng Thản</v>
          </cell>
          <cell r="H64" t="str">
            <v>TS. Nguyễn Thị Hương Lan</v>
          </cell>
          <cell r="I64" t="str">
            <v>PGS.TS. Phạm Thị Hồng Điệp</v>
          </cell>
          <cell r="J64" t="str">
            <v>3286/QĐ-ĐHKT ngày 7/12/2018</v>
          </cell>
          <cell r="K64" t="str">
            <v>546/QĐ-ĐHKT ngày 19/03/2020</v>
          </cell>
          <cell r="L64" t="str">
            <v>ngày 8 tháng 1 năm 2021</v>
          </cell>
          <cell r="M64" t="str">
            <v>3998 /QĐ-ĐHKT ngày 21 tháng 12 năm 2020</v>
          </cell>
        </row>
        <row r="65">
          <cell r="A65" t="str">
            <v>Nguyễn Thành Phương 15/09/1982</v>
          </cell>
          <cell r="B65" t="str">
            <v>Nguyễn Thành Phương</v>
          </cell>
          <cell r="C65" t="str">
            <v>15/09/1982</v>
          </cell>
          <cell r="D65" t="str">
            <v>Quản lý kinh tế</v>
          </cell>
          <cell r="E65" t="str">
            <v>GS.TS. Phan Huy Đường</v>
          </cell>
          <cell r="F65" t="str">
            <v>PGS.TS. Phạm Thị Hồng Điệp</v>
          </cell>
          <cell r="G65" t="str">
            <v>PGS.TS. Nguyễn Trọng Thản</v>
          </cell>
          <cell r="H65" t="str">
            <v>TS. Nguyễn Thị Hương Lan</v>
          </cell>
          <cell r="I65" t="str">
            <v>TS. Nguyễn Duy Lạc</v>
          </cell>
          <cell r="J65" t="str">
            <v>3286/QĐ-ĐHKT ngày 7/12/2018</v>
          </cell>
          <cell r="K65" t="str">
            <v>566/QĐ-ĐHKT ngày 19/03/2020</v>
          </cell>
          <cell r="L65" t="str">
            <v>ngày 8 tháng 1 năm 2021</v>
          </cell>
          <cell r="M65" t="str">
            <v>3999 /QĐ-ĐHKT ngày 21 tháng 12 năm 2020</v>
          </cell>
        </row>
        <row r="66">
          <cell r="A66" t="str">
            <v>Trần Vũ Tuyên 16/05/1968</v>
          </cell>
          <cell r="B66" t="str">
            <v>Trần Vũ Tuyên</v>
          </cell>
          <cell r="C66" t="str">
            <v>16/05/1968</v>
          </cell>
          <cell r="D66" t="str">
            <v>Quản lý kinh tế</v>
          </cell>
          <cell r="E66" t="str">
            <v>GS.TS. Phan Huy Đường</v>
          </cell>
          <cell r="F66" t="str">
            <v>PGS.TS. Nguyễn Trọng Thản</v>
          </cell>
          <cell r="G66" t="str">
            <v>TS. Nguyễn Duy Lạc</v>
          </cell>
          <cell r="H66" t="str">
            <v>TS. Nguyễn Thị Hương Lan</v>
          </cell>
          <cell r="I66" t="str">
            <v>PGS.TS. Phạm Thị Hồng Điệp</v>
          </cell>
          <cell r="J66" t="str">
            <v>3286/QĐ-ĐHKT ngày 7/12/2018</v>
          </cell>
          <cell r="K66" t="str">
            <v>589/QĐ-ĐHKT ngày 19/03/2020</v>
          </cell>
          <cell r="L66" t="str">
            <v>ngày 8 tháng 1 năm 2021</v>
          </cell>
          <cell r="M66" t="str">
            <v>4000 /QĐ-ĐHKT ngày 21 tháng 12 năm 2020</v>
          </cell>
        </row>
        <row r="67">
          <cell r="A67" t="str">
            <v>Nguyễn Vũ Băng Tâm 13/10/1980</v>
          </cell>
          <cell r="B67" t="str">
            <v>Nguyễn Vũ Băng Tâm</v>
          </cell>
          <cell r="C67" t="str">
            <v>13/10/1980</v>
          </cell>
          <cell r="D67" t="str">
            <v>Quản lý kinh tế</v>
          </cell>
          <cell r="E67" t="str">
            <v>GS.TS. Phan Huy Đường</v>
          </cell>
          <cell r="F67" t="str">
            <v>TS. Nguyễn Duy Lạc</v>
          </cell>
          <cell r="G67" t="str">
            <v>PGS.TS. Phạm Thị Hồng Điệp</v>
          </cell>
          <cell r="H67" t="str">
            <v>TS. Nguyễn Thị Hương Lan</v>
          </cell>
          <cell r="I67" t="str">
            <v>PGS.TS. Nguyễn Trọng Thản</v>
          </cell>
          <cell r="J67" t="str">
            <v>3685/QĐ-ĐHKT ngày 28/12/2017 của Hiệu trưởng Trường ĐHKT</v>
          </cell>
          <cell r="K67" t="str">
            <v>577/QĐ-ĐHKT ngày 19/03/2020</v>
          </cell>
          <cell r="L67" t="str">
            <v>ngày 8 tháng 1 năm 2021</v>
          </cell>
          <cell r="M67" t="str">
            <v>4001 /QĐ-ĐHKT ngày 21 tháng 12 năm 2020</v>
          </cell>
        </row>
        <row r="68">
          <cell r="A68" t="str">
            <v>Trần Hà My 24/02/1994</v>
          </cell>
          <cell r="B68" t="str">
            <v>Trần Hà My</v>
          </cell>
          <cell r="C68" t="str">
            <v>24/02/1994</v>
          </cell>
          <cell r="D68" t="str">
            <v>Quản lý kinh tế</v>
          </cell>
          <cell r="E68" t="str">
            <v>PGS.TS. Nguyễn Trúc Lê</v>
          </cell>
          <cell r="F68" t="str">
            <v>PGS.TS. Nguyễn Anh Tuấn</v>
          </cell>
          <cell r="G68" t="str">
            <v>PGS.TS. Lê Hùng Sơn</v>
          </cell>
          <cell r="H68" t="str">
            <v>TS. Nguyễn Thùy Anh</v>
          </cell>
          <cell r="I68" t="str">
            <v>PGS.TS. Nguyễn An Thịnh</v>
          </cell>
          <cell r="J68" t="str">
            <v>3286/QĐ-ĐHKT ngày 7/12/2018</v>
          </cell>
          <cell r="K68" t="str">
            <v>778/QĐ-ĐHKT ngày 31/3/2020</v>
          </cell>
          <cell r="L68" t="str">
            <v>ngày 8 tháng 1 năm 2021</v>
          </cell>
          <cell r="M68" t="str">
            <v>4002 /QĐ-ĐHKT ngày 21 tháng 12 năm 2020</v>
          </cell>
        </row>
        <row r="69">
          <cell r="A69" t="str">
            <v>Lý Thị Lệ Ninh 28/01/1979</v>
          </cell>
          <cell r="B69" t="str">
            <v>Lý Thị Lệ Ninh</v>
          </cell>
          <cell r="C69" t="str">
            <v>28/01/1979</v>
          </cell>
          <cell r="D69" t="str">
            <v>Quản lý kinh tế</v>
          </cell>
          <cell r="E69" t="str">
            <v>PGS.TS. Nguyễn Trúc Lê</v>
          </cell>
          <cell r="F69" t="str">
            <v>PGS.TS. Nguyễn An Thịnh</v>
          </cell>
          <cell r="G69" t="str">
            <v>PGS.TS. Lê Hùng Sơn</v>
          </cell>
          <cell r="H69" t="str">
            <v>TS. Nguyễn Thùy Anh</v>
          </cell>
          <cell r="I69" t="str">
            <v>PGS.TS. Nguyễn Anh Tuấn</v>
          </cell>
          <cell r="J69" t="str">
            <v>3286/QĐ-ĐHKT ngày 7/12/2018</v>
          </cell>
          <cell r="K69" t="str">
            <v>562/QĐ-ĐHKT ngày 19/03/2020</v>
          </cell>
          <cell r="L69" t="str">
            <v>ngày 8 tháng 1 năm 2021</v>
          </cell>
          <cell r="M69" t="str">
            <v>4003 /QĐ-ĐHKT ngày 21 tháng 12 năm 2020</v>
          </cell>
        </row>
        <row r="70">
          <cell r="A70" t="str">
            <v>Nguyễn Song Luân 06/11/1987</v>
          </cell>
          <cell r="B70" t="str">
            <v>Nguyễn Song Luân</v>
          </cell>
          <cell r="C70" t="str">
            <v>06/11/1987</v>
          </cell>
          <cell r="D70" t="str">
            <v>Quản lý kinh tế</v>
          </cell>
          <cell r="E70" t="str">
            <v>PGS.TS. Nguyễn Trúc Lê</v>
          </cell>
          <cell r="F70" t="str">
            <v>PGS.TS. Lê Hùng Sơn</v>
          </cell>
          <cell r="G70" t="str">
            <v>PGS.TS. Nguyễn Anh Tuấn</v>
          </cell>
          <cell r="H70" t="str">
            <v>TS. Nguyễn Thùy Anh</v>
          </cell>
          <cell r="I70" t="str">
            <v>PGS.TS. Nguyễn An Thịnh</v>
          </cell>
          <cell r="J70" t="str">
            <v>1969/QĐ-ĐHKT ngày 19/7/2017 của Hiệu trưởng Trường ĐHKT</v>
          </cell>
          <cell r="K70" t="str">
            <v>104/ĐHKT-QĐ ngày 7/1/2019</v>
          </cell>
          <cell r="L70" t="str">
            <v>ngày 8 tháng 1 năm 2021</v>
          </cell>
          <cell r="M70" t="str">
            <v>4004 /QĐ-ĐHKT ngày 21 tháng 12 năm 2020</v>
          </cell>
        </row>
        <row r="71">
          <cell r="A71" t="str">
            <v>Hoàng Thị Nhật Lệ 01/10/1991</v>
          </cell>
          <cell r="B71" t="str">
            <v>Hoàng Thị Nhật Lệ</v>
          </cell>
          <cell r="C71" t="str">
            <v>01/10/1991</v>
          </cell>
          <cell r="D71" t="str">
            <v>Quản lý kinh tế</v>
          </cell>
          <cell r="E71" t="str">
            <v>PGS.TS. Nguyễn Trúc Lê</v>
          </cell>
          <cell r="F71" t="str">
            <v>PGS.TS. Nguyễn Anh Tuấn</v>
          </cell>
          <cell r="G71" t="str">
            <v>PGS.TS. Nguyễn An Thịnh</v>
          </cell>
          <cell r="H71" t="str">
            <v>TS. Nguyễn Thùy Anh</v>
          </cell>
          <cell r="I71" t="str">
            <v>PGS.TS. Lê Hùng Sơn</v>
          </cell>
          <cell r="J71" t="str">
            <v>3286/QĐ-ĐHKT ngày 7/12/2018</v>
          </cell>
          <cell r="K71" t="str">
            <v>777/QĐ-ĐHKT ngày 31/3/2020</v>
          </cell>
          <cell r="L71" t="str">
            <v>ngày 8 tháng 1 năm 2021</v>
          </cell>
          <cell r="M71" t="str">
            <v>4005 /QĐ-ĐHKT ngày 21 tháng 12 năm 2020</v>
          </cell>
        </row>
        <row r="72">
          <cell r="A72" t="str">
            <v>Nghiêm Thị Ngân 06/07/1987</v>
          </cell>
          <cell r="B72" t="str">
            <v>Nghiêm Thị Ngân</v>
          </cell>
          <cell r="C72" t="str">
            <v>06/07/1987</v>
          </cell>
          <cell r="D72" t="str">
            <v>Quản lý kinh tế</v>
          </cell>
          <cell r="E72" t="str">
            <v>PGS.TS. Nguyễn Trúc Lê</v>
          </cell>
          <cell r="F72" t="str">
            <v>PGS.TS. Nguyễn An Thịnh</v>
          </cell>
          <cell r="G72" t="str">
            <v>PGS.TS. Nguyễn Anh Tuấn</v>
          </cell>
          <cell r="H72" t="str">
            <v>TS. Nguyễn Thùy Anh</v>
          </cell>
          <cell r="I72" t="str">
            <v>PGS.TS. Lê Hùng Sơn</v>
          </cell>
          <cell r="J72" t="str">
            <v>3286/QĐ-ĐHKT ngày 7/12/2018</v>
          </cell>
          <cell r="K72" t="str">
            <v>559/QĐ-ĐHKT ngày 19/03/2020</v>
          </cell>
          <cell r="L72" t="str">
            <v>ngày 8 tháng 1 năm 2021</v>
          </cell>
          <cell r="M72" t="str">
            <v>4006 /QĐ-ĐHKT ngày 21 tháng 12 năm 2020</v>
          </cell>
        </row>
        <row r="73">
          <cell r="A73" t="str">
            <v>Nguyễn Thị Minh Nguyệt 27/07/1993</v>
          </cell>
          <cell r="B73" t="str">
            <v>Nguyễn Thị Minh Nguyệt</v>
          </cell>
          <cell r="C73" t="str">
            <v>27/07/1993</v>
          </cell>
          <cell r="D73" t="str">
            <v>Quản lý kinh tế</v>
          </cell>
          <cell r="E73" t="str">
            <v>PGS.TS. Nguyễn Trúc Lê</v>
          </cell>
          <cell r="F73" t="str">
            <v>TS. Hoàng Ngọc Hải</v>
          </cell>
          <cell r="G73" t="str">
            <v>TS. Nguyễn Hữu Hiểu</v>
          </cell>
          <cell r="H73" t="str">
            <v>TS. Nguyễn Thị Lan Hương</v>
          </cell>
          <cell r="I73" t="str">
            <v>TS. Nguyễn Đình Tiến</v>
          </cell>
          <cell r="J73" t="str">
            <v>3286/QĐ-ĐHKT ngày 7/12/2018</v>
          </cell>
          <cell r="K73" t="str">
            <v>779/QĐ-ĐHKT ngày 31/3/2020</v>
          </cell>
          <cell r="L73" t="str">
            <v>ngày 7 tháng 1 năm 2021</v>
          </cell>
          <cell r="M73" t="str">
            <v>4007 /QĐ-ĐHKT ngày 21 tháng 12 năm 2020</v>
          </cell>
        </row>
        <row r="74">
          <cell r="A74" t="str">
            <v>Đinh Thị Oanh 12/08/1992</v>
          </cell>
          <cell r="B74" t="str">
            <v>Đinh Thị Oanh</v>
          </cell>
          <cell r="C74" t="str">
            <v>12/08/1992</v>
          </cell>
          <cell r="D74" t="str">
            <v>Quản lý kinh tế</v>
          </cell>
          <cell r="E74" t="str">
            <v>PGS.TS. Nguyễn Trúc Lê</v>
          </cell>
          <cell r="F74" t="str">
            <v>TS. Nguyễn Đình Tiến</v>
          </cell>
          <cell r="G74" t="str">
            <v>TS. Nguyễn Hữu Hiểu</v>
          </cell>
          <cell r="H74" t="str">
            <v>TS. Nguyễn Thị Lan Hương</v>
          </cell>
          <cell r="I74" t="str">
            <v>TS. Hoàng Ngọc Hải</v>
          </cell>
          <cell r="J74" t="str">
            <v>3286/QĐ-ĐHKT ngày 7/12/2018</v>
          </cell>
          <cell r="K74" t="str">
            <v>563/QĐ-ĐHKT ngày 19/03/2020</v>
          </cell>
          <cell r="L74" t="str">
            <v>ngày 7 tháng 1 năm 2021</v>
          </cell>
          <cell r="M74" t="str">
            <v>4008 /QĐ-ĐHKT ngày 21 tháng 12 năm 2020</v>
          </cell>
        </row>
        <row r="75">
          <cell r="A75" t="str">
            <v>Nguyễn Thị Huế 16/04/1979</v>
          </cell>
          <cell r="B75" t="str">
            <v>Nguyễn Thị Huế</v>
          </cell>
          <cell r="C75" t="str">
            <v>16/04/1979</v>
          </cell>
          <cell r="D75" t="str">
            <v>Quản lý kinh tế</v>
          </cell>
          <cell r="E75" t="str">
            <v>PGS.TS. Nguyễn Trúc Lê</v>
          </cell>
          <cell r="F75" t="str">
            <v>TS. Nguyễn Hữu Hiểu</v>
          </cell>
          <cell r="G75" t="str">
            <v>TS. Hoàng Ngọc Hải</v>
          </cell>
          <cell r="H75" t="str">
            <v>TS. Nguyễn Thị Lan Hương</v>
          </cell>
          <cell r="I75" t="str">
            <v>TS. Nguyễn Đình Tiến</v>
          </cell>
          <cell r="J75" t="str">
            <v>2052/QĐ-ĐHKT ngày 2/8/2018</v>
          </cell>
          <cell r="K75" t="str">
            <v>2973/ĐHKT-QĐ ngày 3/10/2019</v>
          </cell>
          <cell r="L75" t="str">
            <v>ngày 7 tháng 1 năm 2021</v>
          </cell>
          <cell r="M75" t="str">
            <v>4009 /QĐ-ĐHKT ngày 21 tháng 12 năm 2020</v>
          </cell>
        </row>
        <row r="76">
          <cell r="A76" t="str">
            <v>Nguyễn Thị Mỹ Hạnh 21/10/1992</v>
          </cell>
          <cell r="B76" t="str">
            <v>Nguyễn Thị Mỹ Hạnh</v>
          </cell>
          <cell r="C76" t="str">
            <v>21/10/1992</v>
          </cell>
          <cell r="D76" t="str">
            <v>Quản lý kinh tế</v>
          </cell>
          <cell r="E76" t="str">
            <v>PGS.TS. Nguyễn Trúc Lê</v>
          </cell>
          <cell r="F76" t="str">
            <v>TS. Hoàng Ngọc Hải</v>
          </cell>
          <cell r="G76" t="str">
            <v>TS. Nguyễn Đình Tiến</v>
          </cell>
          <cell r="H76" t="str">
            <v>TS. Nguyễn Thị Lan Hương</v>
          </cell>
          <cell r="I76" t="str">
            <v>TS. Nguyễn Hữu Hiểu</v>
          </cell>
          <cell r="J76" t="str">
            <v>3286/QĐ-ĐHKT ngày 7/12/2018</v>
          </cell>
          <cell r="K76" t="str">
            <v>541/QĐ-ĐHKT ngày 19/03/2020</v>
          </cell>
          <cell r="L76" t="str">
            <v>ngày 7 tháng 1 năm 2021</v>
          </cell>
          <cell r="M76" t="str">
            <v>4010 /QĐ-ĐHKT ngày 21 tháng 12 năm 2020</v>
          </cell>
        </row>
        <row r="77">
          <cell r="A77" t="str">
            <v>Trần Thị Thanh Phương 04/11/1981</v>
          </cell>
          <cell r="B77" t="str">
            <v>Trần Thị Thanh Phương</v>
          </cell>
          <cell r="C77" t="str">
            <v>04/11/1981</v>
          </cell>
          <cell r="D77" t="str">
            <v>Quản lý kinh tế</v>
          </cell>
          <cell r="E77" t="str">
            <v>PGS.TS. Lê Danh Tốn</v>
          </cell>
          <cell r="F77" t="str">
            <v>TS. Lê Xuân Sang</v>
          </cell>
          <cell r="G77" t="str">
            <v>TS. Đinh Quang Ty</v>
          </cell>
          <cell r="H77" t="str">
            <v>TS. Lê Thị Hồng Điệp</v>
          </cell>
          <cell r="I77" t="str">
            <v>PGS.TS. Phạm Thị Hồng Điệp</v>
          </cell>
          <cell r="J77" t="str">
            <v>3286/QĐ-ĐHKT ngày 7/12/2018</v>
          </cell>
          <cell r="K77" t="str">
            <v>567/QĐ-ĐHKT ngày 19/03/2020</v>
          </cell>
          <cell r="L77" t="str">
            <v>ngày 7 tháng 1 năm 2021</v>
          </cell>
          <cell r="M77" t="str">
            <v>4011 /QĐ-ĐHKT ngày 21 tháng 12 năm 2020</v>
          </cell>
        </row>
        <row r="78">
          <cell r="A78" t="str">
            <v>Nguyễn Tuấn Anh 15/08/1987</v>
          </cell>
          <cell r="B78" t="str">
            <v>Nguyễn Tuấn Anh</v>
          </cell>
          <cell r="C78" t="str">
            <v>15/08/1987</v>
          </cell>
          <cell r="D78" t="str">
            <v>Quản lý kinh tế</v>
          </cell>
          <cell r="E78" t="str">
            <v>PGS.TS. Lê Danh Tốn</v>
          </cell>
          <cell r="F78" t="str">
            <v>PGS.TS. Phạm Thị Hồng Điệp</v>
          </cell>
          <cell r="G78" t="str">
            <v>TS. Đinh Quang Ty</v>
          </cell>
          <cell r="H78" t="str">
            <v>TS. Lê Thị Hồng Điệp</v>
          </cell>
          <cell r="I78" t="str">
            <v>TS. Lê Xuân Sang</v>
          </cell>
          <cell r="J78" t="str">
            <v>3685/QĐ-ĐHKT ngày 28/12/2017 của Hiệu trưởng Trường ĐHKT</v>
          </cell>
          <cell r="K78" t="str">
            <v>1079/ĐHKT-QĐ ngày 3/5/2019</v>
          </cell>
          <cell r="L78" t="str">
            <v>ngày 7 tháng 1 năm 2021</v>
          </cell>
          <cell r="M78" t="str">
            <v>4012 /QĐ-ĐHKT ngày 21 tháng 12 năm 2020</v>
          </cell>
        </row>
        <row r="79">
          <cell r="A79" t="str">
            <v>Nguyễn Thị Tuyết Nga 11/06/1980</v>
          </cell>
          <cell r="B79" t="str">
            <v>Nguyễn Thị Tuyết Nga</v>
          </cell>
          <cell r="C79" t="str">
            <v>11/06/1980</v>
          </cell>
          <cell r="D79" t="str">
            <v>Quản lý kinh tế</v>
          </cell>
          <cell r="E79" t="str">
            <v>PGS.TS. Lê Danh Tốn</v>
          </cell>
          <cell r="F79" t="str">
            <v>TS. Đinh Quang Ty</v>
          </cell>
          <cell r="G79" t="str">
            <v>TS. Lê Xuân Sang</v>
          </cell>
          <cell r="H79" t="str">
            <v>TS. Lê Thị Hồng Điệp</v>
          </cell>
          <cell r="I79" t="str">
            <v>PGS.TS. Phạm Thị Hồng Điệp</v>
          </cell>
          <cell r="J79" t="str">
            <v>3286/QĐ-ĐHKT ngày 7/12/2018</v>
          </cell>
          <cell r="K79" t="str">
            <v>557/QĐ-ĐHKT ngày 19/03/2020</v>
          </cell>
          <cell r="L79" t="str">
            <v>ngày 7 tháng 1 năm 2021</v>
          </cell>
          <cell r="M79" t="str">
            <v>4013 /QĐ-ĐHKT ngày 21 tháng 12 năm 2020</v>
          </cell>
        </row>
        <row r="80">
          <cell r="A80" t="str">
            <v>Nguyễn Thu Hương 05/09/1991</v>
          </cell>
          <cell r="B80" t="str">
            <v>Nguyễn Thu Hương</v>
          </cell>
          <cell r="C80" t="str">
            <v>05/09/1991</v>
          </cell>
          <cell r="D80" t="str">
            <v>Quản lý kinh tế</v>
          </cell>
          <cell r="E80" t="str">
            <v>PGS.TS. Lê Danh Tốn</v>
          </cell>
          <cell r="F80" t="str">
            <v>TS. Lê Xuân Sang</v>
          </cell>
          <cell r="G80" t="str">
            <v>PGS.TS. Phạm Thị Hồng Điệp</v>
          </cell>
          <cell r="H80" t="str">
            <v>TS. Lê Thị Hồng Điệp</v>
          </cell>
          <cell r="I80" t="str">
            <v>TS. Đinh Quang Ty</v>
          </cell>
          <cell r="J80" t="str">
            <v>3286/QĐ-ĐHKT ngày 7/12/2018</v>
          </cell>
          <cell r="K80" t="str">
            <v>776/QĐ-ĐHKT ngày 31/3/2020</v>
          </cell>
          <cell r="L80" t="str">
            <v>ngày 7 tháng 1 năm 2021</v>
          </cell>
          <cell r="M80" t="str">
            <v>4014 /QĐ-ĐHKT ngày 21 tháng 12 năm 2020</v>
          </cell>
        </row>
        <row r="81">
          <cell r="A81" t="str">
            <v>Nguyễn Thị Nhung 29/05/1991</v>
          </cell>
          <cell r="B81" t="str">
            <v>Nguyễn Thị Nhung</v>
          </cell>
          <cell r="C81" t="str">
            <v>29/05/1991</v>
          </cell>
          <cell r="D81" t="str">
            <v>Quản lý kinh tế</v>
          </cell>
          <cell r="E81" t="str">
            <v>PGS.TS. Lê Danh Tốn</v>
          </cell>
          <cell r="F81" t="str">
            <v>PGS.TS. Phạm Thị Hồng Điệp</v>
          </cell>
          <cell r="G81" t="str">
            <v>TS. Lê Xuân Sang</v>
          </cell>
          <cell r="H81" t="str">
            <v>TS. Lê Thị Hồng Điệp</v>
          </cell>
          <cell r="I81" t="str">
            <v>TS. Đinh Quang Ty</v>
          </cell>
          <cell r="J81" t="str">
            <v>3286/QĐ-ĐHKT ngày 7/12/2018</v>
          </cell>
          <cell r="K81" t="str">
            <v>561/QĐ-ĐHKT ngày 19/03/2020</v>
          </cell>
          <cell r="L81" t="str">
            <v>ngày 7 tháng 1 năm 2021</v>
          </cell>
          <cell r="M81" t="str">
            <v>4015 /QĐ-ĐHKT ngày 21 tháng 12 năm 2020</v>
          </cell>
        </row>
        <row r="82">
          <cell r="A82" t="str">
            <v>Trịnh Thị Thu Hà 26/10/1989</v>
          </cell>
          <cell r="B82" t="str">
            <v>Trịnh Thị Thu Hà</v>
          </cell>
          <cell r="C82" t="str">
            <v>26/10/1989</v>
          </cell>
          <cell r="D82" t="str">
            <v>Quản lý kinh tế</v>
          </cell>
          <cell r="E82" t="str">
            <v>GS.TS. Phan Huy Đường</v>
          </cell>
          <cell r="F82" t="str">
            <v>PGS.TS. Nguyễn Anh Tuấn</v>
          </cell>
          <cell r="G82" t="str">
            <v>TS. Phạm Cảnh Huy</v>
          </cell>
          <cell r="H82" t="str">
            <v>TS. Hoàng Triều Hoa</v>
          </cell>
          <cell r="I82" t="str">
            <v>TS. Trần Quang Tuyến</v>
          </cell>
          <cell r="J82" t="str">
            <v>3286/QĐ-ĐHKT ngày 7/12/2018</v>
          </cell>
          <cell r="K82" t="str">
            <v>536/QĐ-ĐHKT ngày 19/03/2020</v>
          </cell>
          <cell r="L82" t="str">
            <v>ngày 5 tháng 1 năm 2021</v>
          </cell>
          <cell r="M82" t="str">
            <v>4016 /QĐ-ĐHKT ngày 21 tháng 12 năm 2020</v>
          </cell>
        </row>
        <row r="83">
          <cell r="A83" t="str">
            <v>Nguyễn Hồng Khang 27/06/1979</v>
          </cell>
          <cell r="B83" t="str">
            <v>Nguyễn Hồng Khang</v>
          </cell>
          <cell r="C83" t="str">
            <v>27/06/1979</v>
          </cell>
          <cell r="D83" t="str">
            <v>Quản lý kinh tế</v>
          </cell>
          <cell r="E83" t="str">
            <v>GS.TS. Phan Huy Đường</v>
          </cell>
          <cell r="F83" t="str">
            <v>TS. Trần Quang Tuyến</v>
          </cell>
          <cell r="G83" t="str">
            <v>TS. Phạm Cảnh Huy</v>
          </cell>
          <cell r="H83" t="str">
            <v>TS. Hoàng Triều Hoa</v>
          </cell>
          <cell r="I83" t="str">
            <v>PGS.TS. Nguyễn Anh Tuấn</v>
          </cell>
          <cell r="J83" t="str">
            <v>3286/QĐ-ĐHKT ngày 7/12/2018</v>
          </cell>
          <cell r="K83" t="str">
            <v>551/QĐ-ĐHKT ngày 19/03/2020</v>
          </cell>
          <cell r="L83" t="str">
            <v>ngày 5 tháng 1 năm 2021</v>
          </cell>
          <cell r="M83" t="str">
            <v>4017 /QĐ-ĐHKT ngày 21 tháng 12 năm 2020</v>
          </cell>
        </row>
        <row r="84">
          <cell r="A84" t="str">
            <v>Trần Việt Hùng 31/10/1986</v>
          </cell>
          <cell r="B84" t="str">
            <v>Trần Việt Hùng</v>
          </cell>
          <cell r="C84" t="str">
            <v>31/10/1986</v>
          </cell>
          <cell r="D84" t="str">
            <v>Quản lý kinh tế</v>
          </cell>
          <cell r="E84" t="str">
            <v>GS.TS. Phan Huy Đường</v>
          </cell>
          <cell r="F84" t="str">
            <v>TS. Phạm Cảnh Huy</v>
          </cell>
          <cell r="G84" t="str">
            <v>PGS.TS. Nguyễn Anh Tuấn</v>
          </cell>
          <cell r="H84" t="str">
            <v>TS. Hoàng Triều Hoa</v>
          </cell>
          <cell r="I84" t="str">
            <v>TS. Trần Quang Tuyến</v>
          </cell>
          <cell r="J84" t="str">
            <v>3286/QĐ-ĐHKT ngày 7/12/2018</v>
          </cell>
          <cell r="K84" t="str">
            <v>545/QĐ-ĐHKT ngày 19/03/2020</v>
          </cell>
          <cell r="L84" t="str">
            <v>ngày 5 tháng 1 năm 2021</v>
          </cell>
          <cell r="M84" t="str">
            <v>4018 /QĐ-ĐHKT ngày 21 tháng 12 năm 2020</v>
          </cell>
        </row>
        <row r="85">
          <cell r="A85" t="str">
            <v>Nguyễn Văn Giang 25/12/1980</v>
          </cell>
          <cell r="B85" t="str">
            <v>Nguyễn Văn Giang</v>
          </cell>
          <cell r="C85" t="str">
            <v>25/12/1980</v>
          </cell>
          <cell r="D85" t="str">
            <v>Quản lý kinh tế</v>
          </cell>
          <cell r="E85" t="str">
            <v>GS.TS. Phan Huy Đường</v>
          </cell>
          <cell r="F85" t="str">
            <v>PGS.TS. Nguyễn Anh Tuấn</v>
          </cell>
          <cell r="G85" t="str">
            <v>TS. Trần Quang Tuyến</v>
          </cell>
          <cell r="H85" t="str">
            <v>TS. Hoàng Triều Hoa</v>
          </cell>
          <cell r="I85" t="str">
            <v>TS. Phạm Cảnh Huy</v>
          </cell>
          <cell r="J85" t="str">
            <v>3286/QĐ-ĐHKT ngày 7/12/2018</v>
          </cell>
          <cell r="K85" t="str">
            <v>534/QĐ-ĐHKT ngày 19/03/2020</v>
          </cell>
          <cell r="L85" t="str">
            <v>ngày 5 tháng 1 năm 2021</v>
          </cell>
          <cell r="M85" t="str">
            <v>4019 /QĐ-ĐHKT ngày 21 tháng 12 năm 2020</v>
          </cell>
        </row>
        <row r="86">
          <cell r="A86" t="str">
            <v>Vi Anh Tùng 18/07/1982</v>
          </cell>
          <cell r="B86" t="str">
            <v>Vi Anh Tùng</v>
          </cell>
          <cell r="C86" t="str">
            <v>18/07/1982</v>
          </cell>
          <cell r="D86" t="str">
            <v>Quản lý kinh tế</v>
          </cell>
          <cell r="E86" t="str">
            <v>PGS.TS. Trần Đức Hiệp</v>
          </cell>
          <cell r="F86" t="str">
            <v>PGS.TS. Nguyễn Thị Nguyệt</v>
          </cell>
          <cell r="G86" t="str">
            <v>PGS.TS. Nguyễn Hoàng Việt</v>
          </cell>
          <cell r="H86" t="str">
            <v>TS. Nguyễn Thị Thu Hoài</v>
          </cell>
          <cell r="I86" t="str">
            <v>PGS.TS. Phạm Thị Hồng Điệp</v>
          </cell>
          <cell r="J86" t="str">
            <v>3286/QĐ-ĐHKT ngày 7/12/2018</v>
          </cell>
          <cell r="K86" t="str">
            <v>592/QĐ-ĐHKT ngày 19/03/2020</v>
          </cell>
          <cell r="L86" t="str">
            <v>ngày 6 tháng 1 năm 2021</v>
          </cell>
          <cell r="M86" t="str">
            <v>4020 /QĐ-ĐHKT ngày 21 tháng 12 năm 2020</v>
          </cell>
        </row>
        <row r="87">
          <cell r="A87" t="str">
            <v>Lưu Thị Lan Anh 22/07/1984</v>
          </cell>
          <cell r="B87" t="str">
            <v>Lưu Thị Lan Anh</v>
          </cell>
          <cell r="C87" t="str">
            <v>22/07/1984</v>
          </cell>
          <cell r="D87" t="str">
            <v>Quản lý kinh tế</v>
          </cell>
          <cell r="E87" t="str">
            <v>PGS.TS. Trần Đức Hiệp</v>
          </cell>
          <cell r="F87" t="str">
            <v>PGS.TS. Phạm Thị Hồng Điệp</v>
          </cell>
          <cell r="G87" t="str">
            <v>PGS.TS. Nguyễn Hoàng Việt</v>
          </cell>
          <cell r="H87" t="str">
            <v>TS. Nguyễn Thị Thu Hoài</v>
          </cell>
          <cell r="I87" t="str">
            <v>PGS.TS. Nguyễn Thị Nguyệt</v>
          </cell>
          <cell r="J87" t="str">
            <v>3286/QĐ-ĐHKT ngày 7/12/2018</v>
          </cell>
          <cell r="K87" t="str">
            <v>520/QĐ-ĐHKT ngày 19/03/2020</v>
          </cell>
          <cell r="L87" t="str">
            <v>ngày 6 tháng 1 năm 2021</v>
          </cell>
          <cell r="M87" t="str">
            <v>4021 /QĐ-ĐHKT ngày 21 tháng 12 năm 2020</v>
          </cell>
        </row>
        <row r="88">
          <cell r="A88" t="str">
            <v>Nguyễn Nguyệt Anh 29/09/1989</v>
          </cell>
          <cell r="B88" t="str">
            <v>Nguyễn Nguyệt Anh</v>
          </cell>
          <cell r="C88" t="str">
            <v>29/09/1989</v>
          </cell>
          <cell r="D88" t="str">
            <v>Quản lý kinh tế</v>
          </cell>
          <cell r="E88" t="str">
            <v>PGS.TS. Trần Đức Hiệp</v>
          </cell>
          <cell r="F88" t="str">
            <v>PGS.TS. Nguyễn Hoàng Việt</v>
          </cell>
          <cell r="G88" t="str">
            <v>PGS.TS. Nguyễn Thị Nguyệt</v>
          </cell>
          <cell r="H88" t="str">
            <v>TS. Nguyễn Thị Thu Hoài</v>
          </cell>
          <cell r="I88" t="str">
            <v>PGS.TS. Phạm Thị Hồng Điệp</v>
          </cell>
          <cell r="J88" t="str">
            <v>3286/QĐ-ĐHKT ngày 7/12/2018</v>
          </cell>
          <cell r="K88" t="str">
            <v>525/QĐ-ĐHKT ngày 19/03/2020</v>
          </cell>
          <cell r="L88" t="str">
            <v>ngày 6 tháng 1 năm 2021</v>
          </cell>
          <cell r="M88" t="str">
            <v>4022 /QĐ-ĐHKT ngày 21 tháng 12 năm 2020</v>
          </cell>
        </row>
        <row r="89">
          <cell r="A89" t="str">
            <v>Phạm Văn Thọ 04/07/1979</v>
          </cell>
          <cell r="B89" t="str">
            <v>Phạm Văn Thọ</v>
          </cell>
          <cell r="C89" t="str">
            <v>04/07/1979</v>
          </cell>
          <cell r="D89" t="str">
            <v>Quản lý kinh tế</v>
          </cell>
          <cell r="E89" t="str">
            <v>PGS.TS. Trần Đức Hiệp</v>
          </cell>
          <cell r="F89" t="str">
            <v>PGS.TS. Nguyễn Thị Nguyệt</v>
          </cell>
          <cell r="G89" t="str">
            <v>PGS.TS. Phạm Thị Hồng Điệp</v>
          </cell>
          <cell r="H89" t="str">
            <v>TS. Nguyễn Thị Thu Hoài</v>
          </cell>
          <cell r="I89" t="str">
            <v>PGS.TS. Nguyễn Hoàng Việt</v>
          </cell>
          <cell r="J89" t="str">
            <v>3286/QĐ-ĐHKT ngày 7/12/2018</v>
          </cell>
          <cell r="K89" t="str">
            <v>782/QĐ-ĐHKT ngày 31/3/2020</v>
          </cell>
          <cell r="L89" t="str">
            <v>ngày 6 tháng 1 năm 2021</v>
          </cell>
          <cell r="M89" t="str">
            <v>4023 /QĐ-ĐHKT ngày 21 tháng 12 năm 2020</v>
          </cell>
        </row>
        <row r="90">
          <cell r="A90" t="str">
            <v>Nguyễn Minh Thành 29/01/1992</v>
          </cell>
          <cell r="B90" t="str">
            <v>Nguyễn Minh Thành</v>
          </cell>
          <cell r="C90" t="str">
            <v>29/01/1992</v>
          </cell>
          <cell r="D90" t="str">
            <v>Quản lý kinh tế</v>
          </cell>
          <cell r="E90" t="str">
            <v>PGS.TS. Trần Đức Hiệp</v>
          </cell>
          <cell r="F90" t="str">
            <v>PGS.TS. Phạm Thị Hồng Điệp</v>
          </cell>
          <cell r="G90" t="str">
            <v>PGS.TS. Nguyễn Thị Nguyệt</v>
          </cell>
          <cell r="H90" t="str">
            <v>TS. Nguyễn Thị Thu Hoài</v>
          </cell>
          <cell r="I90" t="str">
            <v>PGS.TS. Nguyễn Hoàng Việt</v>
          </cell>
          <cell r="J90" t="str">
            <v>3286/QĐ-ĐHKT ngày 7/12/2018</v>
          </cell>
          <cell r="K90" t="str">
            <v>781/QĐ-ĐHKT ngày 31/3/2020</v>
          </cell>
          <cell r="L90" t="str">
            <v>ngày 6 tháng 1 năm 2021</v>
          </cell>
          <cell r="M90" t="str">
            <v>4024 /QĐ-ĐHKT ngày 21 tháng 12 năm 2020</v>
          </cell>
        </row>
        <row r="91">
          <cell r="A91" t="str">
            <v>Phạm Đức Thịnh 16/09/1993</v>
          </cell>
          <cell r="B91" t="str">
            <v>Phạm Đức Thịnh</v>
          </cell>
          <cell r="C91" t="str">
            <v>16/09/1993</v>
          </cell>
          <cell r="D91" t="str">
            <v>Quản lý kinh tế</v>
          </cell>
          <cell r="E91" t="str">
            <v>PGS.TS. Phạm Văn Dũng</v>
          </cell>
          <cell r="F91" t="str">
            <v>PGS.TS. Lê Thị Anh Vân</v>
          </cell>
          <cell r="G91" t="str">
            <v>PGS.TS. Vũ Thanh Sơn</v>
          </cell>
          <cell r="H91" t="str">
            <v>TS. Nguyễn Thị Lan Hương</v>
          </cell>
          <cell r="I91" t="str">
            <v>TS. Lưu Quốc Đạt</v>
          </cell>
          <cell r="J91" t="str">
            <v>3286/QĐ-ĐHKT ngày 7/12/2018</v>
          </cell>
          <cell r="K91" t="str">
            <v>580/QĐ-ĐHKT ngày 19/03/2020</v>
          </cell>
          <cell r="L91" t="str">
            <v>ngày 4 tháng 1 năm 2021</v>
          </cell>
          <cell r="M91" t="str">
            <v>4025 /QĐ-ĐHKT ngày 21 tháng 12 năm 2020</v>
          </cell>
        </row>
        <row r="92">
          <cell r="A92" t="str">
            <v>Quản Ngọc Tú Anh 26/02/1993</v>
          </cell>
          <cell r="B92" t="str">
            <v>Quản Ngọc Tú Anh</v>
          </cell>
          <cell r="C92" t="str">
            <v>26/02/1993</v>
          </cell>
          <cell r="D92" t="str">
            <v>Quản lý kinh tế</v>
          </cell>
          <cell r="E92" t="str">
            <v>PGS.TS. Phạm Văn Dũng</v>
          </cell>
          <cell r="F92" t="str">
            <v>TS. Lưu Quốc Đạt</v>
          </cell>
          <cell r="G92" t="str">
            <v>PGS.TS. Lê Thị Anh Vân</v>
          </cell>
          <cell r="H92" t="str">
            <v>TS. Nguyễn Thị Lan Hương</v>
          </cell>
          <cell r="I92" t="str">
            <v>PGS.TS. Vũ Thanh Sơn</v>
          </cell>
          <cell r="J92" t="str">
            <v>3286/QĐ-ĐHKT ngày 7/12/2018</v>
          </cell>
          <cell r="K92" t="str">
            <v>522/QĐ-ĐHKT ngày 19/03/2020</v>
          </cell>
          <cell r="L92" t="str">
            <v>ngày 4 tháng 1 năm 2021</v>
          </cell>
          <cell r="M92" t="str">
            <v>4026 /QĐ-ĐHKT ngày 21 tháng 12 năm 2020</v>
          </cell>
        </row>
        <row r="93">
          <cell r="A93" t="str">
            <v>Nghiêm Xuân Tuyến 29/11/1985</v>
          </cell>
          <cell r="B93" t="str">
            <v>Nghiêm Xuân Tuyến</v>
          </cell>
          <cell r="C93" t="str">
            <v>29/11/1985</v>
          </cell>
          <cell r="D93" t="str">
            <v>Quản lý kinh tế</v>
          </cell>
          <cell r="E93" t="str">
            <v>PGS.TS. Phạm Văn Dũng</v>
          </cell>
          <cell r="F93" t="str">
            <v>PGS.TS. Vũ Thanh Sơn</v>
          </cell>
          <cell r="G93" t="str">
            <v>PGS.TS. Lê Thị Anh Vân</v>
          </cell>
          <cell r="H93" t="str">
            <v>TS. Nguyễn Thị Lan Hương</v>
          </cell>
          <cell r="I93" t="str">
            <v>TS. Lưu Quốc Đạt</v>
          </cell>
          <cell r="J93" t="str">
            <v>3286/QĐ-ĐHKT ngày 7/12/2018</v>
          </cell>
          <cell r="K93" t="str">
            <v>591/QĐ-ĐHKT ngày 19/03/2020</v>
          </cell>
          <cell r="L93" t="str">
            <v>ngày 4 tháng 1 năm 2021</v>
          </cell>
          <cell r="M93" t="str">
            <v>4027 /QĐ-ĐHKT ngày 21 tháng 12 năm 2020</v>
          </cell>
        </row>
        <row r="94">
          <cell r="A94" t="str">
            <v>Lữ Văn Thụ 20/05/1986</v>
          </cell>
          <cell r="B94" t="str">
            <v>Lữ Văn Thụ</v>
          </cell>
          <cell r="C94" t="str">
            <v>20/05/1986</v>
          </cell>
          <cell r="D94" t="str">
            <v>Quản lý kinh tế</v>
          </cell>
          <cell r="E94" t="str">
            <v>PGS.TS. Phạm Văn Dũng</v>
          </cell>
          <cell r="F94" t="str">
            <v>PGS.TS. Lê Thị Anh Vân</v>
          </cell>
          <cell r="G94" t="str">
            <v>TS. Lưu Quốc Đạt</v>
          </cell>
          <cell r="H94" t="str">
            <v>TS. Nguyễn Thị Lan Hương</v>
          </cell>
          <cell r="I94" t="str">
            <v>PGS.TS. Vũ Thanh Sơn</v>
          </cell>
          <cell r="J94" t="str">
            <v>3286/QĐ-ĐHKT ngày 7/12/2018</v>
          </cell>
          <cell r="K94" t="str">
            <v>581/QĐ-ĐHKT ngày 19/03/2020</v>
          </cell>
          <cell r="L94" t="str">
            <v>ngày 4 tháng 1 năm 2021</v>
          </cell>
          <cell r="M94" t="str">
            <v>4028 /QĐ-ĐHKT ngày 21 tháng 12 năm 2020</v>
          </cell>
        </row>
        <row r="95">
          <cell r="A95" t="str">
            <v>Vũ Thị Thanh Xuân 20/12/1990</v>
          </cell>
          <cell r="B95" t="str">
            <v>Vũ Thị Thanh Xuân</v>
          </cell>
          <cell r="C95" t="str">
            <v>20/12/1990</v>
          </cell>
          <cell r="D95" t="str">
            <v>Quản lý kinh tế</v>
          </cell>
          <cell r="E95" t="str">
            <v>PGS.TS. Phạm Văn Dũng</v>
          </cell>
          <cell r="F95" t="str">
            <v>TS. Lưu Quốc Đạt</v>
          </cell>
          <cell r="G95" t="str">
            <v>PGS.TS. Vũ Thanh Sơn</v>
          </cell>
          <cell r="H95" t="str">
            <v>TS. Nguyễn Thị Lan Hương</v>
          </cell>
          <cell r="I95" t="str">
            <v>PGS.TS. Lê Thị Anh Vân</v>
          </cell>
          <cell r="J95" t="str">
            <v>3286/QĐ-ĐHKT ngày 7/12/2018</v>
          </cell>
          <cell r="K95" t="str">
            <v>593/QĐ-ĐHKT ngày 19/03/2020</v>
          </cell>
          <cell r="L95" t="str">
            <v>ngày 4 tháng 1 năm 2021</v>
          </cell>
          <cell r="M95" t="str">
            <v>4029 /QĐ-ĐHKT ngày 21 tháng 12 năm 2020</v>
          </cell>
        </row>
        <row r="96">
          <cell r="A96" t="str">
            <v>Hoàng Thị Thương 23/09/1985</v>
          </cell>
          <cell r="B96" t="str">
            <v>Hoàng Thị Thương</v>
          </cell>
          <cell r="C96" t="str">
            <v>23/09/1985</v>
          </cell>
          <cell r="D96" t="str">
            <v>Quản lý kinh tế</v>
          </cell>
          <cell r="E96" t="str">
            <v>PGS.TS. Lê Danh Tốn</v>
          </cell>
          <cell r="F96" t="str">
            <v>PGS.TS. Đỗ Hữu Tùng</v>
          </cell>
          <cell r="G96" t="str">
            <v>TS. Nguyễn Thế Hùng.</v>
          </cell>
          <cell r="H96" t="str">
            <v>TS. Hoàng Thị Hương</v>
          </cell>
          <cell r="I96" t="str">
            <v>TS. Vũ Văn Hưởng</v>
          </cell>
          <cell r="J96" t="str">
            <v>3286/QĐ-ĐHKT ngày 7/12/2018</v>
          </cell>
          <cell r="K96" t="str">
            <v>582/QĐ-ĐHKT ngày 19/03/2020</v>
          </cell>
          <cell r="L96" t="str">
            <v>ngày 5 tháng 1 năm 2021</v>
          </cell>
          <cell r="M96" t="str">
            <v>4030 /QĐ-ĐHKT ngày 21 tháng 12 năm 2020</v>
          </cell>
        </row>
        <row r="97">
          <cell r="A97" t="str">
            <v>Trần Hương Trà 01/07/1993</v>
          </cell>
          <cell r="B97" t="str">
            <v>Trần Hương Trà</v>
          </cell>
          <cell r="C97" t="str">
            <v>01/07/1993</v>
          </cell>
          <cell r="D97" t="str">
            <v>Quản lý kinh tế</v>
          </cell>
          <cell r="E97" t="str">
            <v>PGS.TS. Lê Danh Tốn</v>
          </cell>
          <cell r="F97" t="str">
            <v>TS. Vũ Văn Hưởng</v>
          </cell>
          <cell r="G97" t="str">
            <v>TS. Nguyễn Thế Hùng.</v>
          </cell>
          <cell r="H97" t="str">
            <v>TS. Hoàng Thị Hương</v>
          </cell>
          <cell r="I97" t="str">
            <v>PGS.TS. Đỗ Hữu Tùng</v>
          </cell>
          <cell r="J97" t="str">
            <v>3286/QĐ-ĐHKT ngày 7/12/2018</v>
          </cell>
          <cell r="K97" t="str">
            <v>783/QĐ-ĐHKT ngày 31/3/2020</v>
          </cell>
          <cell r="L97" t="str">
            <v>ngày 5 tháng 1 năm 2021</v>
          </cell>
          <cell r="M97" t="str">
            <v>4031 /QĐ-ĐHKT ngày 21 tháng 12 năm 2020</v>
          </cell>
        </row>
        <row r="98">
          <cell r="A98" t="str">
            <v>Nguyễn Thị Thu Thủy 27/04/1977</v>
          </cell>
          <cell r="B98" t="str">
            <v>Nguyễn Thị Thu Thủy</v>
          </cell>
          <cell r="C98" t="str">
            <v>27/04/1977</v>
          </cell>
          <cell r="D98" t="str">
            <v>Quản lý kinh tế</v>
          </cell>
          <cell r="E98" t="str">
            <v>PGS.TS. Lê Danh Tốn</v>
          </cell>
          <cell r="F98" t="str">
            <v>TS. Nguyễn Thế Hùng.</v>
          </cell>
          <cell r="G98" t="str">
            <v>PGS.TS. Đỗ Hữu Tùng</v>
          </cell>
          <cell r="H98" t="str">
            <v>TS. Hoàng Thị Hương</v>
          </cell>
          <cell r="I98" t="str">
            <v>TS. Vũ Văn Hưởng</v>
          </cell>
          <cell r="J98" t="str">
            <v>3286/QĐ-ĐHKT ngày 7/12/2018</v>
          </cell>
          <cell r="K98" t="str">
            <v>583/QĐ-ĐHKT ngày 19/03/2020</v>
          </cell>
          <cell r="L98" t="str">
            <v>ngày 5 tháng 1 năm 2021</v>
          </cell>
          <cell r="M98" t="str">
            <v>4032 /QĐ-ĐHKT ngày 21 tháng 12 năm 2020</v>
          </cell>
        </row>
        <row r="99">
          <cell r="A99" t="str">
            <v>Nguyễn Hà Trung 12/12/1992</v>
          </cell>
          <cell r="B99" t="str">
            <v>Nguyễn Hà Trung</v>
          </cell>
          <cell r="C99" t="str">
            <v>12/12/1992</v>
          </cell>
          <cell r="D99" t="str">
            <v>Quản lý kinh tế</v>
          </cell>
          <cell r="E99" t="str">
            <v>PGS.TS. Lê Danh Tốn</v>
          </cell>
          <cell r="F99" t="str">
            <v>PGS.TS. Đỗ Hữu Tùng</v>
          </cell>
          <cell r="G99" t="str">
            <v>TS. Vũ Văn Hưởng</v>
          </cell>
          <cell r="H99" t="str">
            <v>TS. Hoàng Thị Hương</v>
          </cell>
          <cell r="I99" t="str">
            <v>TS. Nguyễn Thế Hùng.</v>
          </cell>
          <cell r="J99" t="str">
            <v>3286/QĐ-ĐHKT ngày 7/12/2018</v>
          </cell>
          <cell r="K99" t="str">
            <v>586/QĐ-ĐHKT ngày 19/03/2020</v>
          </cell>
          <cell r="L99" t="str">
            <v>ngày 5 tháng 1 năm 2021</v>
          </cell>
          <cell r="M99" t="str">
            <v>4033 /QĐ-ĐHKT ngày 21 tháng 12 năm 2020</v>
          </cell>
        </row>
        <row r="100">
          <cell r="A100" t="str">
            <v>Nguyễn Hà Trung 16/03/1979</v>
          </cell>
          <cell r="B100" t="str">
            <v>Nguyễn Hà Trung</v>
          </cell>
          <cell r="C100" t="str">
            <v>16/03/1979</v>
          </cell>
          <cell r="D100" t="str">
            <v>Quản lý kinh tế</v>
          </cell>
          <cell r="E100" t="str">
            <v>PGS.TS. Lê Danh Tốn</v>
          </cell>
          <cell r="F100" t="str">
            <v>TS. Vũ Văn Hưởng</v>
          </cell>
          <cell r="G100" t="str">
            <v>PGS.TS. Đỗ Hữu Tùng</v>
          </cell>
          <cell r="H100" t="str">
            <v>TS. Hoàng Thị Hương</v>
          </cell>
          <cell r="I100" t="str">
            <v>TS. Nguyễn Thế Hùng.</v>
          </cell>
          <cell r="J100" t="str">
            <v>3685/QĐ-ĐHKT ngày 28/12/2017 của Hiệu trưởng Trường ĐHKT</v>
          </cell>
          <cell r="K100" t="str">
            <v>1182/ĐHKT-QĐ ngày 3/5/2019</v>
          </cell>
          <cell r="L100" t="str">
            <v>ngày 5 tháng 1 năm 2021</v>
          </cell>
          <cell r="M100" t="str">
            <v>4034 /QĐ-ĐHKT ngày 21 tháng 12 năm 2020</v>
          </cell>
        </row>
        <row r="101">
          <cell r="A101" t="str">
            <v>Nguyễn Thế Anh 24/11/1978</v>
          </cell>
          <cell r="B101" t="str">
            <v>Nguyễn Thế Anh</v>
          </cell>
          <cell r="C101" t="str">
            <v>24/11/1978</v>
          </cell>
          <cell r="D101" t="str">
            <v>Quản lý kinh tế</v>
          </cell>
          <cell r="E101" t="str">
            <v>PGS.TS. Trần Đức Hiệp</v>
          </cell>
          <cell r="F101" t="str">
            <v>TS. Nguyễn Xuân Thành</v>
          </cell>
          <cell r="G101" t="str">
            <v>TS. Đỗ Văn Quang</v>
          </cell>
          <cell r="H101" t="str">
            <v>TS. Tô Thế Nguyên</v>
          </cell>
          <cell r="I101" t="str">
            <v>TS. Trần Đức Vui</v>
          </cell>
          <cell r="J101" t="str">
            <v>3685/QĐ-ĐHKT ngày 28/12/2017 của Hiệu trưởng Trường ĐHKT</v>
          </cell>
          <cell r="K101" t="str">
            <v>1080/ĐHKT-QĐ ngày 3/5/2019</v>
          </cell>
          <cell r="L101" t="str">
            <v>ngày 5 tháng 1 năm 2021</v>
          </cell>
          <cell r="M101" t="str">
            <v>4035 /QĐ-ĐHKT ngày 21 tháng 12 năm 2020</v>
          </cell>
        </row>
        <row r="102">
          <cell r="A102" t="str">
            <v>Nguyễn Thị Dung 03/10/1980</v>
          </cell>
          <cell r="B102" t="str">
            <v>Nguyễn Thị Dung</v>
          </cell>
          <cell r="C102" t="str">
            <v>03/10/1980</v>
          </cell>
          <cell r="D102" t="str">
            <v>Quản lý kinh tế</v>
          </cell>
          <cell r="E102" t="str">
            <v>PGS.TS. Trần Đức Hiệp</v>
          </cell>
          <cell r="F102" t="str">
            <v>TS. Trần Đức Vui</v>
          </cell>
          <cell r="G102" t="str">
            <v>TS. Đỗ Văn Quang</v>
          </cell>
          <cell r="H102" t="str">
            <v>TS. Tô Thế Nguyên</v>
          </cell>
          <cell r="I102" t="str">
            <v>TS. Nguyễn Xuân Thành</v>
          </cell>
          <cell r="J102" t="str">
            <v>3286/QĐ-ĐHKT ngày 7/12/2018</v>
          </cell>
          <cell r="K102" t="str">
            <v>532/QĐ-ĐHKT ngày 19/03/2020</v>
          </cell>
          <cell r="L102" t="str">
            <v>ngày 5 tháng 1 năm 2021</v>
          </cell>
          <cell r="M102" t="str">
            <v>4036 /QĐ-ĐHKT ngày 21 tháng 12 năm 2020</v>
          </cell>
        </row>
        <row r="103">
          <cell r="A103" t="str">
            <v>Nguyễn Thị Phượng 05/09/1982</v>
          </cell>
          <cell r="B103" t="str">
            <v>Nguyễn Thị Phượng</v>
          </cell>
          <cell r="C103" t="str">
            <v>05/09/1982</v>
          </cell>
          <cell r="D103" t="str">
            <v>Quản lý kinh tế</v>
          </cell>
          <cell r="E103" t="str">
            <v>PGS.TS. Trần Đức Hiệp</v>
          </cell>
          <cell r="F103" t="str">
            <v>TS. Đỗ Văn Quang</v>
          </cell>
          <cell r="G103" t="str">
            <v>TS. Nguyễn Xuân Thành</v>
          </cell>
          <cell r="H103" t="str">
            <v>TS. Tô Thế Nguyên</v>
          </cell>
          <cell r="I103" t="str">
            <v>TS. Trần Đức Vui</v>
          </cell>
          <cell r="J103" t="str">
            <v>3286/QĐ-ĐHKT ngày 7/12/2018</v>
          </cell>
          <cell r="K103" t="str">
            <v>568/QĐ-ĐHKT ngày 19/03/2020</v>
          </cell>
          <cell r="L103" t="str">
            <v>ngày 5 tháng 1 năm 2021</v>
          </cell>
          <cell r="M103" t="str">
            <v>4037 /QĐ-ĐHKT ngày 21 tháng 12 năm 2020</v>
          </cell>
        </row>
        <row r="104">
          <cell r="A104" t="str">
            <v>Quách Thị Quế Anh 03/08/1983</v>
          </cell>
          <cell r="B104" t="str">
            <v>Quách Thị Quế Anh</v>
          </cell>
          <cell r="C104" t="str">
            <v>03/08/1983</v>
          </cell>
          <cell r="D104" t="str">
            <v>Quản lý kinh tế</v>
          </cell>
          <cell r="E104" t="str">
            <v>PGS.TS. Trần Đức Hiệp</v>
          </cell>
          <cell r="F104" t="str">
            <v>TS. Nguyễn Xuân Thành</v>
          </cell>
          <cell r="G104" t="str">
            <v>TS. Trần Đức Vui</v>
          </cell>
          <cell r="H104" t="str">
            <v>TS. Tô Thế Nguyên</v>
          </cell>
          <cell r="I104" t="str">
            <v>TS. Đỗ Văn Quang</v>
          </cell>
          <cell r="J104" t="str">
            <v>3286/QĐ-ĐHKT ngày 7/12/2018</v>
          </cell>
          <cell r="K104" t="str">
            <v>524/QĐ-ĐHKT ngày 19/03/2020</v>
          </cell>
          <cell r="L104" t="str">
            <v>ngày 5 tháng 1 năm 2021</v>
          </cell>
          <cell r="M104" t="str">
            <v>4038 /QĐ-ĐHKT ngày 21 tháng 12 năm 2020</v>
          </cell>
        </row>
        <row r="105">
          <cell r="A105" t="str">
            <v>Nguyễn Trung Tuấn 20/12/1979</v>
          </cell>
          <cell r="B105" t="str">
            <v>Nguyễn Trung Tuấn</v>
          </cell>
          <cell r="C105" t="str">
            <v>20/12/1979</v>
          </cell>
          <cell r="D105" t="str">
            <v>Quản lý kinh tế</v>
          </cell>
          <cell r="E105" t="str">
            <v>PGS.TS. Trần Đức Hiệp</v>
          </cell>
          <cell r="F105" t="str">
            <v>TS. Trần Đức Vui</v>
          </cell>
          <cell r="G105" t="str">
            <v>TS. Nguyễn Xuân Thành</v>
          </cell>
          <cell r="H105" t="str">
            <v>TS. Tô Thế Nguyên</v>
          </cell>
          <cell r="I105" t="str">
            <v>TS. Đỗ Văn Quang</v>
          </cell>
          <cell r="J105" t="str">
            <v>3286/QĐ-ĐHKT ngày 7/12/2018</v>
          </cell>
          <cell r="K105" t="str">
            <v>588/QĐ-ĐHKT ngày 19/03/2020</v>
          </cell>
          <cell r="L105" t="str">
            <v>ngày 5 tháng 1 năm 2021</v>
          </cell>
          <cell r="M105" t="str">
            <v>4039 /QĐ-ĐHKT ngày 21 tháng 12 năm 2020</v>
          </cell>
        </row>
        <row r="106">
          <cell r="A106" t="str">
            <v>Phạm Đức Thịnh 01/06/1975</v>
          </cell>
          <cell r="B106" t="str">
            <v>Phạm Đức Thịnh</v>
          </cell>
          <cell r="C106" t="str">
            <v>01/06/1975</v>
          </cell>
          <cell r="D106" t="str">
            <v>Kinh tế chính trị</v>
          </cell>
          <cell r="E106" t="str">
            <v>PGS.TS. Phạm Văn Dũng</v>
          </cell>
          <cell r="F106" t="str">
            <v>PGS.TS. Lê Cao Đoàn</v>
          </cell>
          <cell r="G106" t="str">
            <v>PGS.TS. Phạm Thị Túy</v>
          </cell>
          <cell r="H106" t="str">
            <v>TS. Lê Thị Hồng Điệp</v>
          </cell>
          <cell r="I106" t="str">
            <v>PGS.TS. Đinh Văn Thông</v>
          </cell>
          <cell r="J106" t="str">
            <v>3685/QĐ-ĐHKT ngày 28/12/2017 của Hiệu trưởng Trường ĐHKT</v>
          </cell>
          <cell r="K106" t="str">
            <v>1218/ĐHKT-QĐ ngày 3/5/2019</v>
          </cell>
          <cell r="L106" t="str">
            <v>ngày 11 tháng 1 năm 2021</v>
          </cell>
          <cell r="M106" t="str">
            <v>4040 /QĐ-ĐHKT ngày 21 tháng 12 năm 2020</v>
          </cell>
        </row>
        <row r="107">
          <cell r="A107" t="str">
            <v>Đàm Xuân Cường 25/03/1996</v>
          </cell>
          <cell r="B107" t="str">
            <v>Đàm Xuân Cường</v>
          </cell>
          <cell r="C107" t="str">
            <v>25/03/1996</v>
          </cell>
          <cell r="D107" t="str">
            <v>Tài chính - Ngân hàng</v>
          </cell>
          <cell r="E107" t="str">
            <v>PGS.TS. Trần Thị Thanh Tú</v>
          </cell>
          <cell r="F107" t="str">
            <v>TS. Phạm Bảo Khánh</v>
          </cell>
          <cell r="G107" t="str">
            <v>PGS.TS. Lê Thanh Tâm</v>
          </cell>
          <cell r="H107" t="str">
            <v>TS. Nguyễn Phú Hà</v>
          </cell>
          <cell r="I107" t="str">
            <v>PGS.TS. Nguyễn Văn Hiệu</v>
          </cell>
          <cell r="J107" t="str">
            <v>3286/QĐ-ĐHKT ngày 7/12/2018</v>
          </cell>
          <cell r="K107" t="str">
            <v>657/QĐ-ĐHKT ngày 19/03/2020</v>
          </cell>
          <cell r="L107" t="str">
            <v>ngày 24 tháng 12 năm 2020</v>
          </cell>
          <cell r="M107" t="str">
            <v>3813 /QĐ-ĐHKT ngày 11 tháng 12 năm 2020</v>
          </cell>
        </row>
        <row r="108">
          <cell r="A108" t="str">
            <v>Nguyễn Kim Dung 02/02/1990</v>
          </cell>
          <cell r="B108" t="str">
            <v>Nguyễn Kim Dung</v>
          </cell>
          <cell r="C108" t="str">
            <v>02/02/1990</v>
          </cell>
          <cell r="D108" t="str">
            <v>Tài chính - Ngân hàng</v>
          </cell>
          <cell r="E108" t="str">
            <v>PGS.TS. Trần Thị Thanh Tú</v>
          </cell>
          <cell r="F108" t="str">
            <v>PGS.TS. Nguyễn Văn Hiệu</v>
          </cell>
          <cell r="G108" t="str">
            <v>PGS.TS. Lê Thanh Tâm</v>
          </cell>
          <cell r="H108" t="str">
            <v>TS. Nguyễn Phú Hà</v>
          </cell>
          <cell r="I108" t="str">
            <v>TS. Phạm Bảo Khánh</v>
          </cell>
          <cell r="J108" t="str">
            <v>3286/QĐ-ĐHKT ngày 7/12/2018</v>
          </cell>
          <cell r="K108" t="str">
            <v>659/QĐ-ĐHKT ngày 19/03/2020</v>
          </cell>
          <cell r="L108" t="str">
            <v>ngày 24 tháng 12 năm 2020</v>
          </cell>
          <cell r="M108" t="str">
            <v>3814 /QĐ-ĐHKT ngày 11 tháng 12 năm 2020</v>
          </cell>
        </row>
        <row r="109">
          <cell r="A109" t="str">
            <v>Nguyễn Quang Hưng 18/12/1991</v>
          </cell>
          <cell r="B109" t="str">
            <v>Nguyễn Quang Hưng</v>
          </cell>
          <cell r="C109" t="str">
            <v>18/12/1991</v>
          </cell>
          <cell r="D109" t="str">
            <v>Tài chính - Ngân hàng</v>
          </cell>
          <cell r="E109" t="str">
            <v>PGS.TS. Trần Thị Thanh Tú</v>
          </cell>
          <cell r="F109" t="str">
            <v>PGS.TS. Lê Thanh Tâm</v>
          </cell>
          <cell r="G109" t="str">
            <v>TS. Phạm Bảo Khánh</v>
          </cell>
          <cell r="H109" t="str">
            <v>TS. Nguyễn Phú Hà</v>
          </cell>
          <cell r="I109" t="str">
            <v>PGS.TS. Nguyễn Văn Hiệu</v>
          </cell>
          <cell r="J109" t="str">
            <v>2052/QĐ-ĐHKT ngày 2/8/2018</v>
          </cell>
          <cell r="K109" t="str">
            <v>2890/ĐHKT-QĐ ngày 3/10/2019</v>
          </cell>
          <cell r="L109" t="str">
            <v>ngày 24 tháng 12 năm 2020</v>
          </cell>
          <cell r="M109" t="str">
            <v>3815 /QĐ-ĐHKT ngày 11 tháng 12 năm 2020</v>
          </cell>
        </row>
        <row r="110">
          <cell r="A110" t="str">
            <v>Đỗ Thu Thảo 05/01/1990</v>
          </cell>
          <cell r="B110" t="str">
            <v>Đỗ Thu Thảo</v>
          </cell>
          <cell r="C110" t="str">
            <v>05/01/1990</v>
          </cell>
          <cell r="D110" t="str">
            <v>Tài chính - Ngân hàng</v>
          </cell>
          <cell r="E110" t="str">
            <v>PGS.TS. Trần Thị Thanh Tú</v>
          </cell>
          <cell r="F110" t="str">
            <v>TS. Phạm Bảo Khánh</v>
          </cell>
          <cell r="G110" t="str">
            <v>PGS.TS. Nguyễn Văn Hiệu</v>
          </cell>
          <cell r="H110" t="str">
            <v>TS. Nguyễn Phú Hà</v>
          </cell>
          <cell r="I110" t="str">
            <v>PGS.TS. Lê Thanh Tâm</v>
          </cell>
          <cell r="J110" t="str">
            <v>2350/QĐ-ĐHKT ngày 25/8/2016 của Hiệu trưởng Trường ĐHKT</v>
          </cell>
          <cell r="K110" t="str">
            <v>408/QĐ-ĐHKT ngày 05/03/2020</v>
          </cell>
          <cell r="L110" t="str">
            <v>ngày 24 tháng 12 năm 2020</v>
          </cell>
          <cell r="M110" t="str">
            <v>3816 /QĐ-ĐHKT ngày 11 tháng 12 năm 2020</v>
          </cell>
        </row>
        <row r="111">
          <cell r="A111" t="str">
            <v>Nguyễn Thị Hương 11/05/1992</v>
          </cell>
          <cell r="B111" t="str">
            <v>Nguyễn Thị Hương</v>
          </cell>
          <cell r="C111" t="str">
            <v>11/05/1992</v>
          </cell>
          <cell r="D111" t="str">
            <v>Tài chính - Ngân hàng</v>
          </cell>
          <cell r="E111" t="str">
            <v>PGS.TS. Lê Trung Thành</v>
          </cell>
          <cell r="F111" t="str">
            <v>PGS.TS. Lưu Thị Hương</v>
          </cell>
          <cell r="G111" t="str">
            <v>PGS.TS. Nguyễn Văn Định</v>
          </cell>
          <cell r="H111" t="str">
            <v>TS. Lê Hồng Hạnh</v>
          </cell>
          <cell r="I111" t="str">
            <v>TS. Đinh Thị Thanh Vân</v>
          </cell>
          <cell r="J111" t="str">
            <v>2052/QĐ-ĐHKT ngày 2/8/2018</v>
          </cell>
          <cell r="K111" t="str">
            <v>2892/ĐHKT-QĐ ngày 3/10/2019</v>
          </cell>
          <cell r="L111" t="str">
            <v>ngày 22 tháng 12 năm 2020</v>
          </cell>
          <cell r="M111" t="str">
            <v>3817 /QĐ-ĐHKT ngày 11 tháng 12 năm 2020</v>
          </cell>
        </row>
        <row r="112">
          <cell r="A112" t="str">
            <v>Đàm Thị Hải Linh 27/12/1991</v>
          </cell>
          <cell r="B112" t="str">
            <v>Đàm Thị Hải Linh</v>
          </cell>
          <cell r="C112" t="str">
            <v>27/12/1991</v>
          </cell>
          <cell r="D112" t="str">
            <v>Tài chính - Ngân hàng</v>
          </cell>
          <cell r="E112" t="str">
            <v>PGS.TS. Lê Trung Thành</v>
          </cell>
          <cell r="F112" t="str">
            <v>TS. Đinh Thị Thanh Vân</v>
          </cell>
          <cell r="G112" t="str">
            <v>PGS.TS. Nguyễn Văn Định</v>
          </cell>
          <cell r="H112" t="str">
            <v>TS. Lê Hồng Hạnh</v>
          </cell>
          <cell r="I112" t="str">
            <v>PGS.TS. Lưu Thị Hương</v>
          </cell>
          <cell r="J112" t="str">
            <v>3286/QĐ-ĐHKT ngày 7/12/2018</v>
          </cell>
          <cell r="K112" t="str">
            <v>674/QĐ-ĐHKT ngày 19/03/2020</v>
          </cell>
          <cell r="L112" t="str">
            <v>ngày 22 tháng 12 năm 2020</v>
          </cell>
          <cell r="M112" t="str">
            <v>3818 /QĐ-ĐHKT ngày 11 tháng 12 năm 2020</v>
          </cell>
        </row>
        <row r="113">
          <cell r="A113" t="str">
            <v>Lê Thị Hải Yến 25/11/1987</v>
          </cell>
          <cell r="B113" t="str">
            <v>Lê Thị Hải Yến</v>
          </cell>
          <cell r="C113" t="str">
            <v>25/11/1987</v>
          </cell>
          <cell r="D113" t="str">
            <v>Tài chính - Ngân hàng</v>
          </cell>
          <cell r="E113" t="str">
            <v>PGS.TS. Lê Trung Thành</v>
          </cell>
          <cell r="F113" t="str">
            <v>TS. Đinh Thị Thanh Vân</v>
          </cell>
          <cell r="G113" t="str">
            <v>PGS.TS. Lưu Thị Hương</v>
          </cell>
          <cell r="H113" t="str">
            <v>TS. Lê Hồng Hạnh</v>
          </cell>
          <cell r="I113" t="str">
            <v>PGS.TS. Nguyễn Văn Định</v>
          </cell>
          <cell r="J113" t="str">
            <v>3685/QĐ-ĐHKT ngày 28/12/2017 của Hiệu trưởng Trường ĐHKT</v>
          </cell>
          <cell r="K113" t="str">
            <v>1315/ĐHKT-QĐ ngày 3/5/2019</v>
          </cell>
          <cell r="L113" t="str">
            <v>ngày 22 tháng 12 năm 2020</v>
          </cell>
          <cell r="M113" t="str">
            <v>3819 /QĐ-ĐHKT ngày 11 tháng 12 năm 2020</v>
          </cell>
        </row>
        <row r="114">
          <cell r="A114" t="str">
            <v>Hoàng Công Quang 21/11/1989</v>
          </cell>
          <cell r="B114" t="str">
            <v>Hoàng Công Quang</v>
          </cell>
          <cell r="C114" t="str">
            <v>21/11/1989</v>
          </cell>
          <cell r="D114" t="str">
            <v>Tài chính - Ngân hàng</v>
          </cell>
          <cell r="E114" t="str">
            <v>PGS.TS. Lê Trung Thành</v>
          </cell>
          <cell r="F114" t="str">
            <v>PGS.TS. Lưu Thị Hương</v>
          </cell>
          <cell r="G114" t="str">
            <v>TS. Đinh Thị Thanh Vân</v>
          </cell>
          <cell r="H114" t="str">
            <v>TS. Lê Hồng Hạnh</v>
          </cell>
          <cell r="I114" t="str">
            <v>PGS.TS. Nguyễn Văn Định</v>
          </cell>
          <cell r="J114" t="str">
            <v>2350/QĐ-ĐHKT ngày 25/8/2016 của Hiệu trưởng Trường ĐHKT</v>
          </cell>
          <cell r="K114" t="str">
            <v>2406/QĐ-ĐHKT ngày 23/08/2019</v>
          </cell>
          <cell r="L114" t="str">
            <v>ngày 22 tháng 12 năm 2020</v>
          </cell>
          <cell r="M114" t="str">
            <v>3820 /QĐ-ĐHKT ngày 11 tháng 12 năm 2020</v>
          </cell>
        </row>
        <row r="115">
          <cell r="A115" t="str">
            <v>Đinh Thị Hồng Anh 18/07/1976</v>
          </cell>
          <cell r="B115" t="str">
            <v>Đinh Thị Hồng Anh</v>
          </cell>
          <cell r="C115" t="str">
            <v>18/07/1976</v>
          </cell>
          <cell r="D115" t="str">
            <v>Quản trị các tổ chức tài chính</v>
          </cell>
          <cell r="E115" t="str">
            <v>PGS.TS. Lê Trung Thành</v>
          </cell>
          <cell r="F115" t="str">
            <v>PGS.TS. Nguyễn Văn Định</v>
          </cell>
          <cell r="G115" t="str">
            <v>PGS.TS. Lưu Thị Hương</v>
          </cell>
          <cell r="H115" t="str">
            <v>TS. Lê Hồng Hạnh</v>
          </cell>
          <cell r="I115" t="str">
            <v>TS. Đinh Thị Thanh Vân</v>
          </cell>
          <cell r="J115" t="str">
            <v>3685/QĐ-ĐHKT ngày 28/12/2017 của Hiệu trưởng Trường ĐHKT</v>
          </cell>
          <cell r="K115" t="str">
            <v>3654/QĐ-ĐHKT ngày 28/12/2018</v>
          </cell>
          <cell r="L115" t="str">
            <v>ngày 22 tháng 12 năm 2020</v>
          </cell>
          <cell r="M115" t="str">
            <v>3821 /QĐ-ĐHKT ngày 11 tháng 12 năm 2020</v>
          </cell>
        </row>
        <row r="116">
          <cell r="A116" t="str">
            <v>Đỗ Thị Thu Trang 12/04/1983</v>
          </cell>
          <cell r="B116" t="str">
            <v>Đỗ Thị Thu Trang</v>
          </cell>
          <cell r="C116" t="str">
            <v>12/04/1983</v>
          </cell>
          <cell r="D116" t="str">
            <v>Tài chính - Ngân hàng</v>
          </cell>
          <cell r="E116" t="str">
            <v>PGS.TS. Trịnh Thị Hoa Mai</v>
          </cell>
          <cell r="F116" t="str">
            <v>PGS.TS. Mai Thu Hiền</v>
          </cell>
          <cell r="G116" t="str">
            <v>PGS.TS. Nguyễn Thanh Phương</v>
          </cell>
          <cell r="H116" t="str">
            <v>TS. Vũ Thị Loan</v>
          </cell>
          <cell r="I116" t="str">
            <v>TS. Trần Thị Vân Anh</v>
          </cell>
          <cell r="J116" t="str">
            <v>3286/QĐ-ĐHKT ngày 7/12/2018</v>
          </cell>
          <cell r="K116" t="str">
            <v>685/QĐ-ĐHKT ngày 19/03/2020</v>
          </cell>
          <cell r="L116" t="str">
            <v>ngày 24 tháng 12 năm 2020</v>
          </cell>
          <cell r="M116" t="str">
            <v>3822 /QĐ-ĐHKT ngày 11 tháng 12 năm 2020</v>
          </cell>
        </row>
        <row r="117">
          <cell r="A117" t="str">
            <v>Hứa Minh Trang 04/03/1991</v>
          </cell>
          <cell r="B117" t="str">
            <v>Hứa Minh Trang</v>
          </cell>
          <cell r="C117" t="str">
            <v>04/03/1991</v>
          </cell>
          <cell r="D117" t="str">
            <v>Tài chính - Ngân hàng</v>
          </cell>
          <cell r="E117" t="str">
            <v>PGS.TS. Trịnh Thị Hoa Mai</v>
          </cell>
          <cell r="F117" t="str">
            <v>TS. Trần Thị Vân Anh</v>
          </cell>
          <cell r="G117" t="str">
            <v>PGS.TS. Nguyễn Thanh Phương</v>
          </cell>
          <cell r="H117" t="str">
            <v>TS. Vũ Thị Loan</v>
          </cell>
          <cell r="I117" t="str">
            <v>PGS.TS. Mai Thu Hiền</v>
          </cell>
          <cell r="J117" t="str">
            <v>3286/QĐ-ĐHKT ngày 7/12/2018</v>
          </cell>
          <cell r="K117" t="str">
            <v>686/QĐ-ĐHKT ngày 19/03/2020</v>
          </cell>
          <cell r="L117" t="str">
            <v>ngày 24 tháng 12 năm 2020</v>
          </cell>
          <cell r="M117" t="str">
            <v>3823 /QĐ-ĐHKT ngày 11 tháng 12 năm 2020</v>
          </cell>
        </row>
        <row r="118">
          <cell r="A118" t="str">
            <v>Nguyễn Thùy Trang 03/02/1991</v>
          </cell>
          <cell r="B118" t="str">
            <v>Nguyễn Thùy Trang</v>
          </cell>
          <cell r="C118" t="str">
            <v>03/02/1991</v>
          </cell>
          <cell r="D118" t="str">
            <v>Tài chính - Ngân hàng</v>
          </cell>
          <cell r="E118" t="str">
            <v>PGS.TS. Trịnh Thị Hoa Mai</v>
          </cell>
          <cell r="F118" t="str">
            <v>PGS.TS. Nguyễn Thanh Phương</v>
          </cell>
          <cell r="G118" t="str">
            <v>PGS.TS. Mai Thu Hiền</v>
          </cell>
          <cell r="H118" t="str">
            <v>TS. Vũ Thị Loan</v>
          </cell>
          <cell r="I118" t="str">
            <v>TS. Trần Thị Vân Anh</v>
          </cell>
          <cell r="J118" t="str">
            <v>3286/QĐ-ĐHKT ngày 7/12/2018</v>
          </cell>
          <cell r="K118" t="str">
            <v>687/QĐ-ĐHKT ngày 19/03/2020</v>
          </cell>
          <cell r="L118" t="str">
            <v>ngày 24 tháng 12 năm 2020</v>
          </cell>
          <cell r="M118" t="str">
            <v>3824 /QĐ-ĐHKT ngày 11 tháng 12 năm 2020</v>
          </cell>
        </row>
        <row r="119">
          <cell r="A119" t="str">
            <v>Ngô Thị Thu Quỳnh 15/09/1993</v>
          </cell>
          <cell r="B119" t="str">
            <v>Ngô Thị Thu Quỳnh</v>
          </cell>
          <cell r="C119" t="str">
            <v>15/09/1993</v>
          </cell>
          <cell r="D119" t="str">
            <v>Tài chính - Ngân hàng</v>
          </cell>
          <cell r="E119" t="str">
            <v>PGS.TS. Trịnh Thị Hoa Mai</v>
          </cell>
          <cell r="F119" t="str">
            <v>PGS.TS. Mai Thu Hiền</v>
          </cell>
          <cell r="G119" t="str">
            <v>TS. Trần Thị Vân Anh</v>
          </cell>
          <cell r="H119" t="str">
            <v>TS. Vũ Thị Loan</v>
          </cell>
          <cell r="I119" t="str">
            <v>PGS.TS. Nguyễn Thanh Phương</v>
          </cell>
          <cell r="J119" t="str">
            <v>2350/QĐ-ĐHKT ngày 25/8/2016 của Hiệu trưởng Trường ĐHKT</v>
          </cell>
          <cell r="K119" t="str">
            <v>691/QĐ-ĐHKT ngày 19/03/2020</v>
          </cell>
          <cell r="L119" t="str">
            <v>ngày 24 tháng 12 năm 2020</v>
          </cell>
          <cell r="M119" t="str">
            <v>3825 /QĐ-ĐHKT ngày 11 tháng 12 năm 2020</v>
          </cell>
        </row>
        <row r="120">
          <cell r="A120" t="str">
            <v>Nguyễn Trọng Tuấn Anh 20/12/1992</v>
          </cell>
          <cell r="B120" t="str">
            <v>Nguyễn Trọng Tuấn Anh</v>
          </cell>
          <cell r="C120" t="str">
            <v>20/12/1992</v>
          </cell>
          <cell r="D120" t="str">
            <v>Quản trị kinh doanh</v>
          </cell>
          <cell r="E120" t="str">
            <v>PGS.TS. Nguyễn Mạnh Tuân</v>
          </cell>
          <cell r="F120" t="str">
            <v>PGS.TS. Vũ Hoàng Ngân</v>
          </cell>
          <cell r="G120" t="str">
            <v>PGS.TS. Phạm Thu Hương</v>
          </cell>
          <cell r="H120" t="str">
            <v>TS. Vũ Thị Minh Hiền</v>
          </cell>
          <cell r="I120" t="str">
            <v>PGS.TS. Nguyễn Đăng Minh</v>
          </cell>
          <cell r="J120" t="str">
            <v>3286/QĐ-ĐHKT ngày 7/12/2018</v>
          </cell>
          <cell r="K120" t="str">
            <v>595/QĐ-ĐHKT ngày 19/03/2020</v>
          </cell>
          <cell r="L120" t="str">
            <v>ngày 23 tháng 12 năm 2020</v>
          </cell>
          <cell r="M120" t="str">
            <v>3852 /QĐ-ĐHKT ngày 14 tháng 12 năm 2020</v>
          </cell>
        </row>
        <row r="121">
          <cell r="A121" t="str">
            <v>Hoàng Thị Thu Phương 09/03/1982</v>
          </cell>
          <cell r="B121" t="str">
            <v>Hoàng Thị Thu Phương</v>
          </cell>
          <cell r="C121" t="str">
            <v>09/03/1982</v>
          </cell>
          <cell r="D121" t="str">
            <v>Quản trị kinh doanh</v>
          </cell>
          <cell r="E121" t="str">
            <v>PGS.TS. Nguyễn Mạnh Tuân</v>
          </cell>
          <cell r="F121" t="str">
            <v>PGS.TS. Nguyễn Đăng Minh</v>
          </cell>
          <cell r="G121" t="str">
            <v>PGS.TS. Phạm Thu Hương</v>
          </cell>
          <cell r="H121" t="str">
            <v>TS. Vũ Thị Minh Hiền</v>
          </cell>
          <cell r="I121" t="str">
            <v>PGS.TS. Vũ Hoàng Ngân</v>
          </cell>
          <cell r="J121" t="str">
            <v>3286/QĐ-ĐHKT ngày 7/12/2018</v>
          </cell>
          <cell r="K121" t="str">
            <v>617/QĐ-ĐHKT ngày 19/03/2020</v>
          </cell>
          <cell r="L121" t="str">
            <v>ngày 23 tháng 12 năm 2020</v>
          </cell>
          <cell r="M121" t="str">
            <v>3853 /QĐ-ĐHKT ngày 14 tháng 12 năm 2020</v>
          </cell>
        </row>
        <row r="122">
          <cell r="A122" t="str">
            <v>Hồ Thị Phương 05/12/1990</v>
          </cell>
          <cell r="B122" t="str">
            <v>Hồ Thị Phương</v>
          </cell>
          <cell r="C122" t="str">
            <v>05/12/1990</v>
          </cell>
          <cell r="D122" t="str">
            <v>Quản trị kinh doanh</v>
          </cell>
          <cell r="E122" t="str">
            <v>PGS.TS. Nguyễn Mạnh Tuân</v>
          </cell>
          <cell r="F122" t="str">
            <v>PGS.TS. Phạm Thu Hương</v>
          </cell>
          <cell r="G122" t="str">
            <v>PGS.TS. Vũ Hoàng Ngân</v>
          </cell>
          <cell r="H122" t="str">
            <v>TS. Vũ Thị Minh Hiền</v>
          </cell>
          <cell r="I122" t="str">
            <v>PGS.TS. Nguyễn Đăng Minh</v>
          </cell>
          <cell r="J122" t="str">
            <v>3286/QĐ-ĐHKT ngày 7/12/2018</v>
          </cell>
          <cell r="K122" t="str">
            <v>618/QĐ-ĐHKT ngày 19/03/2020</v>
          </cell>
          <cell r="L122" t="str">
            <v>ngày 23 tháng 12 năm 2020</v>
          </cell>
          <cell r="M122" t="str">
            <v>3854 /QĐ-ĐHKT ngày 14 tháng 12 năm 2020</v>
          </cell>
        </row>
        <row r="123">
          <cell r="A123" t="str">
            <v>Lê Thị Phương 17/05/1989</v>
          </cell>
          <cell r="B123" t="str">
            <v>Lê Thị Phương</v>
          </cell>
          <cell r="C123" t="str">
            <v>17/05/1989</v>
          </cell>
          <cell r="D123" t="str">
            <v>Quản trị kinh doanh</v>
          </cell>
          <cell r="E123" t="str">
            <v>PGS.TS. Nguyễn Mạnh Tuân</v>
          </cell>
          <cell r="F123" t="str">
            <v>PGS.TS. Vũ Hoàng Ngân</v>
          </cell>
          <cell r="G123" t="str">
            <v>PGS.TS. Nguyễn Đăng Minh</v>
          </cell>
          <cell r="H123" t="str">
            <v>TS. Vũ Thị Minh Hiền</v>
          </cell>
          <cell r="I123" t="str">
            <v>PGS.TS. Phạm Thu Hương</v>
          </cell>
          <cell r="J123" t="str">
            <v>3286/QĐ-ĐHKT ngày 7/12/2018</v>
          </cell>
          <cell r="K123" t="str">
            <v>619/QĐ-ĐHKT ngày 19/03/2020</v>
          </cell>
          <cell r="L123" t="str">
            <v>ngày 23 tháng 12 năm 2020</v>
          </cell>
          <cell r="M123" t="str">
            <v>3855 /QĐ-ĐHKT ngày 14 tháng 12 năm 2020</v>
          </cell>
        </row>
        <row r="124">
          <cell r="A124" t="str">
            <v>Nguyễn Thị Bích Hạnh 27/08/1994</v>
          </cell>
          <cell r="B124" t="str">
            <v>Nguyễn Thị Bích Hạnh</v>
          </cell>
          <cell r="C124" t="str">
            <v>27/08/1994</v>
          </cell>
          <cell r="D124" t="str">
            <v>Quản trị kinh doanh</v>
          </cell>
          <cell r="E124" t="str">
            <v>PGS.TS. Nguyễn Mạnh Tuân</v>
          </cell>
          <cell r="F124" t="str">
            <v>PGS.TS. Nguyễn Đăng Minh</v>
          </cell>
          <cell r="G124" t="str">
            <v>PGS.TS. Vũ Hoàng Ngân</v>
          </cell>
          <cell r="H124" t="str">
            <v>TS. Vũ Thị Minh Hiền</v>
          </cell>
          <cell r="I124" t="str">
            <v>PGS.TS. Phạm Thu Hương</v>
          </cell>
          <cell r="J124" t="str">
            <v>3286/QĐ-ĐHKT ngày 7/12/2018</v>
          </cell>
          <cell r="K124" t="str">
            <v>599/QĐ-ĐHKT ngày 19/03/2020</v>
          </cell>
          <cell r="L124" t="str">
            <v>ngày 23 tháng 12 năm 2020</v>
          </cell>
          <cell r="M124" t="str">
            <v>3856 /QĐ-ĐHKT ngày 14 tháng 12 năm 2020</v>
          </cell>
        </row>
        <row r="125">
          <cell r="A125" t="str">
            <v>Lương Thị Thu Hà 27/09/1996</v>
          </cell>
          <cell r="B125" t="str">
            <v>Lương Thị Thu Hà</v>
          </cell>
          <cell r="C125" t="str">
            <v>27/09/1996</v>
          </cell>
          <cell r="D125" t="str">
            <v>Quản trị kinh doanh</v>
          </cell>
          <cell r="E125" t="str">
            <v>PGS.TS. Hoàng Văn Hải</v>
          </cell>
          <cell r="F125" t="str">
            <v>PGS.TS. Nguyễn Hồng Thái</v>
          </cell>
          <cell r="G125" t="str">
            <v>TS. Trương Đức Thao</v>
          </cell>
          <cell r="H125" t="str">
            <v>TS. Đặng Thị Hương</v>
          </cell>
          <cell r="I125" t="str">
            <v>TS. Đỗ Xuân Trường</v>
          </cell>
          <cell r="J125" t="str">
            <v>3286/QĐ-ĐHKT ngày 7/12/2018</v>
          </cell>
          <cell r="K125" t="str">
            <v>612/QĐ-ĐHKT ngày 19/03/2020</v>
          </cell>
          <cell r="L125" t="str">
            <v>ngày 25 tháng 12 năm 2020</v>
          </cell>
          <cell r="M125" t="str">
            <v>3857 /QĐ-ĐHKT ngày 14 tháng 12 năm 2020</v>
          </cell>
        </row>
        <row r="126">
          <cell r="A126" t="str">
            <v>Lê Thị Tầm 08/10/1995</v>
          </cell>
          <cell r="B126" t="str">
            <v>Lê Thị Tầm</v>
          </cell>
          <cell r="C126" t="str">
            <v>08/10/1995</v>
          </cell>
          <cell r="D126" t="str">
            <v>Quản trị kinh doanh</v>
          </cell>
          <cell r="E126" t="str">
            <v>PGS.TS. Hoàng Văn Hải</v>
          </cell>
          <cell r="F126" t="str">
            <v>TS. Đỗ Xuân Trường</v>
          </cell>
          <cell r="G126" t="str">
            <v>TS. Trương Đức Thao</v>
          </cell>
          <cell r="H126" t="str">
            <v>TS. Đặng Thị Hương</v>
          </cell>
          <cell r="I126" t="str">
            <v>PGS.TS. Nguyễn Hồng Thái</v>
          </cell>
          <cell r="J126" t="str">
            <v>3286/QĐ-ĐHKT ngày 7/12/2018</v>
          </cell>
          <cell r="K126" t="str">
            <v>605/QĐ-ĐHKT ngày 19/03/2020</v>
          </cell>
          <cell r="L126" t="str">
            <v>ngày 25 tháng 12 năm 2020</v>
          </cell>
          <cell r="M126" t="str">
            <v>3858 /QĐ-ĐHKT ngày 14 tháng 12 năm 2020</v>
          </cell>
        </row>
        <row r="127">
          <cell r="A127" t="str">
            <v>Vũ Minh Tuệ 13/12/1981</v>
          </cell>
          <cell r="B127" t="str">
            <v>Vũ Minh Tuệ</v>
          </cell>
          <cell r="C127" t="str">
            <v>13/12/1981</v>
          </cell>
          <cell r="D127" t="str">
            <v>Quản trị kinh doanh</v>
          </cell>
          <cell r="E127" t="str">
            <v>PGS.TS. Hoàng Văn Hải</v>
          </cell>
          <cell r="F127" t="str">
            <v>TS. Trương Đức Thao</v>
          </cell>
          <cell r="G127" t="str">
            <v>PGS.TS. Nguyễn Hồng Thái</v>
          </cell>
          <cell r="H127" t="str">
            <v>TS. Đặng Thị Hương</v>
          </cell>
          <cell r="I127" t="str">
            <v>TS. Đỗ Xuân Trường</v>
          </cell>
          <cell r="J127" t="str">
            <v>2350/QĐ-ĐHKT ngày 25/8/2016 của Hiệu trưởng Trường ĐHKT</v>
          </cell>
          <cell r="K127" t="str">
            <v>3067/ĐHKT-QĐ ngày 8/11/2017</v>
          </cell>
          <cell r="L127" t="str">
            <v>ngày 25 tháng 12 năm 2020</v>
          </cell>
          <cell r="M127" t="str">
            <v>3859 /QĐ-ĐHKT ngày 14 tháng 12 năm 2020</v>
          </cell>
        </row>
        <row r="128">
          <cell r="A128" t="str">
            <v>Dương Quang Trung 01/09/1975</v>
          </cell>
          <cell r="B128" t="str">
            <v>Dương Quang Trung</v>
          </cell>
          <cell r="C128" t="str">
            <v>01/09/1975</v>
          </cell>
          <cell r="D128" t="str">
            <v>Quản trị kinh doanh</v>
          </cell>
          <cell r="E128" t="str">
            <v>PGS.TS. Hoàng Văn Hải</v>
          </cell>
          <cell r="F128" t="str">
            <v>PGS.TS. Nguyễn Hồng Thái</v>
          </cell>
          <cell r="G128" t="str">
            <v>TS. Đỗ Xuân Trường</v>
          </cell>
          <cell r="H128" t="str">
            <v>TS. Đặng Thị Hương</v>
          </cell>
          <cell r="I128" t="str">
            <v>TS. Trương Đức Thao</v>
          </cell>
          <cell r="J128" t="str">
            <v>2350/QĐ-ĐHKT ngày 25/8/2016 của Hiệu trưởng Trường ĐHKT</v>
          </cell>
          <cell r="K128" t="str">
            <v>3066/ĐHKT-QĐ ngày 8/11/2017</v>
          </cell>
          <cell r="L128" t="str">
            <v>ngày 25 tháng 12 năm 2020</v>
          </cell>
          <cell r="M128" t="str">
            <v>3860 /QĐ-ĐHKT ngày 14 tháng 12 năm 2020</v>
          </cell>
        </row>
        <row r="129">
          <cell r="A129" t="str">
            <v>Bùi Trần Hoàn 28/08/1991</v>
          </cell>
          <cell r="B129" t="str">
            <v>Bùi Trần Hoàn</v>
          </cell>
          <cell r="C129" t="str">
            <v>28/08/1991</v>
          </cell>
          <cell r="D129" t="str">
            <v>Quản trị kinh doanh</v>
          </cell>
          <cell r="E129" t="str">
            <v>PGS.TS. Hoàng Văn Hải</v>
          </cell>
          <cell r="F129" t="str">
            <v>TS. Đỗ Xuân Trường</v>
          </cell>
          <cell r="G129" t="str">
            <v>PGS.TS. Nguyễn Hồng Thái</v>
          </cell>
          <cell r="H129" t="str">
            <v>TS. Đặng Thị Hương</v>
          </cell>
          <cell r="I129" t="str">
            <v>TS. Trương Đức Thao</v>
          </cell>
          <cell r="J129" t="str">
            <v>3286/QĐ-ĐHKT ngày 7/12/2018</v>
          </cell>
          <cell r="K129" t="str">
            <v>600/QĐ-ĐHKT ngày 19/03/2020</v>
          </cell>
          <cell r="L129" t="str">
            <v>ngày 25 tháng 12 năm 2020</v>
          </cell>
          <cell r="M129" t="str">
            <v>3861 /QĐ-ĐHKT ngày 14 tháng 12 năm 2020</v>
          </cell>
        </row>
        <row r="130">
          <cell r="A130" t="str">
            <v>Lê Thanh Hà 27/05/1996</v>
          </cell>
          <cell r="B130" t="str">
            <v>Lê Thanh Hà</v>
          </cell>
          <cell r="C130" t="str">
            <v>27/05/1996</v>
          </cell>
          <cell r="D130" t="str">
            <v>Quản trị kinh doanh</v>
          </cell>
          <cell r="E130" t="str">
            <v>PGS.TS. Nguyễn Mạnh Tuân</v>
          </cell>
          <cell r="F130" t="str">
            <v>PGS.TS. Mai Thanh Lan</v>
          </cell>
          <cell r="G130" t="str">
            <v>PGS.TS. Lê Thái Phong</v>
          </cell>
          <cell r="H130" t="str">
            <v>TS. Nguyễn Thu Hà</v>
          </cell>
          <cell r="I130" t="str">
            <v>PGS.TS. Nhâm Phong Tuân</v>
          </cell>
          <cell r="J130" t="str">
            <v>3286/QĐ-ĐHKT ngày 7/12/2018</v>
          </cell>
          <cell r="K130" t="str">
            <v>786/QĐ-ĐHKT ngày 31/3/2020</v>
          </cell>
          <cell r="L130" t="str">
            <v>ngày 23 tháng 12 năm 2020</v>
          </cell>
          <cell r="M130" t="str">
            <v>3862 /QĐ-ĐHKT ngày 14 tháng 12 năm 2020</v>
          </cell>
        </row>
        <row r="131">
          <cell r="A131" t="str">
            <v>Phạm Thế Lam 12/12/1982</v>
          </cell>
          <cell r="B131" t="str">
            <v>Phạm Thế Lam</v>
          </cell>
          <cell r="C131" t="str">
            <v>12/12/1982</v>
          </cell>
          <cell r="D131" t="str">
            <v>Quản trị kinh doanh</v>
          </cell>
          <cell r="E131" t="str">
            <v>PGS.TS. Nguyễn Mạnh Tuân</v>
          </cell>
          <cell r="F131" t="str">
            <v>PGS.TS. Nhâm Phong Tuân</v>
          </cell>
          <cell r="G131" t="str">
            <v>PGS.TS. Lê Thái Phong</v>
          </cell>
          <cell r="H131" t="str">
            <v>TS. Nguyễn Thu Hà</v>
          </cell>
          <cell r="I131" t="str">
            <v>PGS.TS. Mai Thanh Lan</v>
          </cell>
          <cell r="J131" t="str">
            <v>3286/QĐ-ĐHKT ngày 7/12/2018</v>
          </cell>
          <cell r="K131" t="str">
            <v>615/QĐ-ĐHKT ngày 19/03/2020</v>
          </cell>
          <cell r="L131" t="str">
            <v>ngày 23 tháng 12 năm 2020</v>
          </cell>
          <cell r="M131" t="str">
            <v>3863 /QĐ-ĐHKT ngày 14 tháng 12 năm 2020</v>
          </cell>
        </row>
        <row r="132">
          <cell r="A132" t="str">
            <v>Nguyễn Mạnh Toàn 23/05/1985</v>
          </cell>
          <cell r="B132" t="str">
            <v>Nguyễn Mạnh Toàn</v>
          </cell>
          <cell r="C132" t="str">
            <v>23/05/1985</v>
          </cell>
          <cell r="D132" t="str">
            <v>Quản trị kinh doanh</v>
          </cell>
          <cell r="E132" t="str">
            <v>PGS.TS. Nguyễn Mạnh Tuân</v>
          </cell>
          <cell r="F132" t="str">
            <v>PGS.TS. Lê Thái Phong</v>
          </cell>
          <cell r="G132" t="str">
            <v>PGS.TS. Mai Thanh Lan</v>
          </cell>
          <cell r="H132" t="str">
            <v>TS. Nguyễn Thu Hà</v>
          </cell>
          <cell r="I132" t="str">
            <v>PGS.TS. Nhâm Phong Tuân</v>
          </cell>
          <cell r="J132" t="str">
            <v>2350/QĐ-ĐHKT ngày 25/8/2016</v>
          </cell>
          <cell r="K132" t="str">
            <v>3034/QĐ-ĐHKT ngày 8/11/2017</v>
          </cell>
          <cell r="L132" t="str">
            <v>ngày 23 tháng 12 năm 2020</v>
          </cell>
          <cell r="M132" t="str">
            <v>3864 /QĐ-ĐHKT ngày 14 tháng 12 năm 2020</v>
          </cell>
        </row>
        <row r="133">
          <cell r="A133" t="str">
            <v>Phạm Thanh Tùng 06/11/1995</v>
          </cell>
          <cell r="B133" t="str">
            <v>Phạm Thanh Tùng</v>
          </cell>
          <cell r="C133" t="str">
            <v>06/11/1995</v>
          </cell>
          <cell r="D133" t="str">
            <v>Quản trị kinh doanh</v>
          </cell>
          <cell r="E133" t="str">
            <v>PGS.TS. Nguyễn Mạnh Tuân</v>
          </cell>
          <cell r="F133" t="str">
            <v>PGS.TS. Mai Thanh Lan</v>
          </cell>
          <cell r="G133" t="str">
            <v>PGS.TS. Nhâm Phong Tuân</v>
          </cell>
          <cell r="H133" t="str">
            <v>TS. Nguyễn Thu Hà</v>
          </cell>
          <cell r="I133" t="str">
            <v>PGS.TS. Lê Thái Phong</v>
          </cell>
          <cell r="J133" t="str">
            <v>3286/QĐ-ĐHKT ngày 7/12/2018</v>
          </cell>
          <cell r="K133" t="str">
            <v>608/QĐ-ĐHKT ngày 19/03/2020</v>
          </cell>
          <cell r="L133" t="str">
            <v>ngày 23 tháng 12 năm 2020</v>
          </cell>
          <cell r="M133" t="str">
            <v>3865 /QĐ-ĐHKT ngày 14 tháng 12 năm 2020</v>
          </cell>
        </row>
        <row r="134">
          <cell r="A134" t="str">
            <v>Nguyễn Văn Tuyên 25/12/1982</v>
          </cell>
          <cell r="B134" t="str">
            <v>Nguyễn Văn Tuyên</v>
          </cell>
          <cell r="C134" t="str">
            <v>25/12/1982</v>
          </cell>
          <cell r="D134" t="str">
            <v>Quản trị kinh doanh</v>
          </cell>
          <cell r="E134" t="str">
            <v>PGS.TS. Hoàng Văn Hải</v>
          </cell>
          <cell r="F134" t="str">
            <v>TS. Nguyễn Hồng Chỉnh</v>
          </cell>
          <cell r="G134" t="str">
            <v>TS. Nguyễn Thế Anh</v>
          </cell>
          <cell r="H134" t="str">
            <v>TS. Phạm Việt Thắng</v>
          </cell>
          <cell r="I134" t="str">
            <v>TS. Lưu Thị Minh Ngọc</v>
          </cell>
          <cell r="J134" t="str">
            <v>4094/QĐ-ĐHKT ngày 16/12/2016 của Hiệu trưởng Trường ĐHKT</v>
          </cell>
          <cell r="K134" t="str">
            <v>1020/ĐHKT-QĐ ngày 17/04/2018</v>
          </cell>
          <cell r="L134" t="str">
            <v>ngày 23 tháng 12 năm 2020</v>
          </cell>
          <cell r="M134" t="str">
            <v>3866 /QĐ-ĐHKT ngày 14 tháng 12 năm 2020</v>
          </cell>
        </row>
        <row r="135">
          <cell r="A135" t="str">
            <v>Đinh Thị Lan Hương 26/08/1992</v>
          </cell>
          <cell r="B135" t="str">
            <v>Đinh Thị Lan Hương</v>
          </cell>
          <cell r="C135" t="str">
            <v>26/08/1992</v>
          </cell>
          <cell r="D135" t="str">
            <v>Quản trị kinh doanh</v>
          </cell>
          <cell r="E135" t="str">
            <v>PGS.TS. Hoàng Văn Hải</v>
          </cell>
          <cell r="F135" t="str">
            <v>TS. Lưu Thị Minh Ngọc</v>
          </cell>
          <cell r="G135" t="str">
            <v>TS. Nguyễn Thế Anh</v>
          </cell>
          <cell r="H135" t="str">
            <v>TS. Phạm Việt Thắng</v>
          </cell>
          <cell r="I135" t="str">
            <v>TS. Nguyễn Hồng Chỉnh</v>
          </cell>
          <cell r="J135" t="str">
            <v>3685/QĐ-ĐHKT ngày 28/12/2017 của Hiệu trưởng Trường ĐHKT</v>
          </cell>
          <cell r="K135" t="str">
            <v>1277/ĐHKT-QĐ ngày 3/5/2019</v>
          </cell>
          <cell r="L135" t="str">
            <v>ngày 23 tháng 12 năm 2020</v>
          </cell>
          <cell r="M135" t="str">
            <v>3867 /QĐ-ĐHKT ngày 14 tháng 12 năm 2020</v>
          </cell>
        </row>
        <row r="136">
          <cell r="A136" t="str">
            <v>Hoàng Thị Phượng 21/07/1985</v>
          </cell>
          <cell r="B136" t="str">
            <v>Hoàng Thị Phượng</v>
          </cell>
          <cell r="C136" t="str">
            <v>21/07/1985</v>
          </cell>
          <cell r="D136" t="str">
            <v>Quản trị kinh doanh</v>
          </cell>
          <cell r="E136" t="str">
            <v>PGS.TS. Hoàng Văn Hải</v>
          </cell>
          <cell r="F136" t="str">
            <v>TS. Nguyễn Thế Anh</v>
          </cell>
          <cell r="G136" t="str">
            <v>TS. Nguyễn Hồng Chỉnh</v>
          </cell>
          <cell r="H136" t="str">
            <v>TS. Phạm Việt Thắng</v>
          </cell>
          <cell r="I136" t="str">
            <v>TS. Lưu Thị Minh Ngọc</v>
          </cell>
          <cell r="J136" t="str">
            <v>4094/QĐ-ĐHKT ngày 16/12/2016 của Hiệu trưởng Trường ĐHKT</v>
          </cell>
          <cell r="K136" t="str">
            <v>1051/ĐHKT-QĐ ngày 17/04/2018</v>
          </cell>
          <cell r="L136" t="str">
            <v>ngày 23 tháng 12 năm 2020</v>
          </cell>
          <cell r="M136" t="str">
            <v>3868 /QĐ-ĐHKT ngày 14 tháng 12 năm 2020</v>
          </cell>
        </row>
        <row r="137">
          <cell r="A137" t="str">
            <v>Lê Hoàng Sơn 04/07/1991</v>
          </cell>
          <cell r="B137" t="str">
            <v>Lê Hoàng Sơn</v>
          </cell>
          <cell r="C137" t="str">
            <v>04/07/1991</v>
          </cell>
          <cell r="D137" t="str">
            <v>Quản trị kinh doanh</v>
          </cell>
          <cell r="E137" t="str">
            <v>PGS.TS. Hoàng Văn Hải</v>
          </cell>
          <cell r="F137" t="str">
            <v>TS. Nguyễn Hồng Chỉnh</v>
          </cell>
          <cell r="G137" t="str">
            <v>TS. Lưu Thị Minh Ngọc</v>
          </cell>
          <cell r="H137" t="str">
            <v>TS. Phạm Việt Thắng</v>
          </cell>
          <cell r="I137" t="str">
            <v>TS. Nguyễn Thế Anh</v>
          </cell>
          <cell r="J137" t="str">
            <v>4094/QĐ-ĐHKT ngày 16/12/2016 của Hiệu trưởng Trường ĐHKT</v>
          </cell>
          <cell r="K137" t="str">
            <v>997/QĐ-ĐHKT ngày 17/04/2018</v>
          </cell>
          <cell r="L137" t="str">
            <v>ngày 23 tháng 12 năm 2020</v>
          </cell>
          <cell r="M137" t="str">
            <v>3869 /QĐ-ĐHKT ngày 14 tháng 12 năm 2020</v>
          </cell>
        </row>
        <row r="138">
          <cell r="A138" t="str">
            <v>Cao Thị Trang 30/11/1990</v>
          </cell>
          <cell r="B138" t="str">
            <v>Cao Thị Trang</v>
          </cell>
          <cell r="C138" t="str">
            <v>30/11/1990</v>
          </cell>
          <cell r="D138" t="str">
            <v>Quản trị kinh doanh</v>
          </cell>
          <cell r="E138" t="str">
            <v>PGS.TS. Nguyễn Mạnh Tuân</v>
          </cell>
          <cell r="F138" t="str">
            <v>TS. Trần Kim Hào</v>
          </cell>
          <cell r="G138" t="str">
            <v>TS. Trần Việt Thảo</v>
          </cell>
          <cell r="H138" t="str">
            <v>TS. Lưu Hữu Văn</v>
          </cell>
          <cell r="I138" t="str">
            <v>TS. Trương Minh Đức</v>
          </cell>
          <cell r="J138" t="str">
            <v>3685/QĐ-ĐHKT ngày 28/12/2017 của Hiệu trưởng Trường ĐHKT</v>
          </cell>
          <cell r="K138" t="str">
            <v>1258/ĐHKT-QĐ ngày 3/5/2019</v>
          </cell>
          <cell r="L138" t="str">
            <v>ngày 24 tháng 12 năm 2020</v>
          </cell>
          <cell r="M138" t="str">
            <v>3870 /QĐ-ĐHKT ngày 14 tháng 12 năm 2020</v>
          </cell>
        </row>
        <row r="139">
          <cell r="A139" t="str">
            <v>Phan Minh Ngọc 23/12/1994</v>
          </cell>
          <cell r="B139" t="str">
            <v>Phan Minh Ngọc</v>
          </cell>
          <cell r="C139" t="str">
            <v>23/12/1994</v>
          </cell>
          <cell r="D139" t="str">
            <v>Quản trị kinh doanh</v>
          </cell>
          <cell r="E139" t="str">
            <v>PGS.TS. Nguyễn Mạnh Tuân</v>
          </cell>
          <cell r="F139" t="str">
            <v>TS. Trương Minh Đức</v>
          </cell>
          <cell r="G139" t="str">
            <v>TS. Trần Việt Thảo</v>
          </cell>
          <cell r="H139" t="str">
            <v>TS. Lưu Hữu Văn</v>
          </cell>
          <cell r="I139" t="str">
            <v>TS. Trần Kim Hào</v>
          </cell>
          <cell r="J139" t="str">
            <v>3286/QĐ-ĐHKT ngày 7/12/2018</v>
          </cell>
          <cell r="K139" t="str">
            <v>602/QĐ-ĐHKT ngày 19/3/2020</v>
          </cell>
          <cell r="L139" t="str">
            <v>ngày 24 tháng 12 năm 2020</v>
          </cell>
          <cell r="M139" t="str">
            <v>3871 /QĐ-ĐHKT ngày 14 tháng 12 năm 2020</v>
          </cell>
        </row>
        <row r="140">
          <cell r="A140" t="str">
            <v>Phạm Tiến Tuấn 28/11/1992</v>
          </cell>
          <cell r="B140" t="str">
            <v>Phạm Tiến Tuấn</v>
          </cell>
          <cell r="C140" t="str">
            <v>28/11/1992</v>
          </cell>
          <cell r="D140" t="str">
            <v>Quản trị kinh doanh</v>
          </cell>
          <cell r="E140" t="str">
            <v>PGS.TS. Nguyễn Mạnh Tuân</v>
          </cell>
          <cell r="F140" t="str">
            <v>TS. Trần Việt Thảo</v>
          </cell>
          <cell r="G140" t="str">
            <v>TS. Trần Kim Hào</v>
          </cell>
          <cell r="H140" t="str">
            <v>TS. Lưu Hữu Văn</v>
          </cell>
          <cell r="I140" t="str">
            <v>TS. Trương Minh Đức</v>
          </cell>
          <cell r="J140" t="str">
            <v>3286/QĐ-ĐHKT ngày 7/12/2018</v>
          </cell>
          <cell r="K140" t="str">
            <v>624/QĐ-ĐHKT ngày 19/03/2020</v>
          </cell>
          <cell r="L140" t="str">
            <v>ngày 24 tháng 12 năm 2020</v>
          </cell>
          <cell r="M140" t="str">
            <v>3872 /QĐ-ĐHKT ngày 14 tháng 12 năm 2020</v>
          </cell>
        </row>
        <row r="141">
          <cell r="A141" t="str">
            <v>Nguyễn Hữu Trường 18/10/1990</v>
          </cell>
          <cell r="B141" t="str">
            <v>Nguyễn Hữu Trường</v>
          </cell>
          <cell r="C141" t="str">
            <v>18/10/1990</v>
          </cell>
          <cell r="D141" t="str">
            <v>Quản trị kinh doanh</v>
          </cell>
          <cell r="E141" t="str">
            <v>PGS.TS. Nguyễn Mạnh Tuân</v>
          </cell>
          <cell r="F141" t="str">
            <v>TS. Trần Kim Hào</v>
          </cell>
          <cell r="G141" t="str">
            <v>TS. Trương Minh Đức</v>
          </cell>
          <cell r="H141" t="str">
            <v>TS. Lưu Hữu Văn</v>
          </cell>
          <cell r="I141" t="str">
            <v>TS. Trần Việt Thảo</v>
          </cell>
          <cell r="J141" t="str">
            <v>4094/QĐ-ĐHKT ngày 16/12/2016 của Hiệu trưởng Trường ĐHKT</v>
          </cell>
          <cell r="K141" t="str">
            <v>1027/ĐHKT-QĐ ngày 17/04/2018</v>
          </cell>
          <cell r="L141" t="str">
            <v>ngày 24 tháng 12 năm 2020</v>
          </cell>
          <cell r="M141" t="str">
            <v>3873 /QĐ-ĐHKT ngày 14 tháng 12 năm 2020</v>
          </cell>
        </row>
        <row r="142">
          <cell r="A142" t="str">
            <v>Nguyễn Tiến Thành 06/11/1971</v>
          </cell>
          <cell r="B142" t="str">
            <v>Nguyễn Tiến Thành</v>
          </cell>
          <cell r="C142" t="str">
            <v>06/11/1971</v>
          </cell>
          <cell r="D142" t="str">
            <v>Quản trị kinh doanh</v>
          </cell>
          <cell r="E142" t="str">
            <v>PGS.TS. Hoàng Văn Hải</v>
          </cell>
          <cell r="F142" t="str">
            <v>TS. Nguyễn Vân Hà</v>
          </cell>
          <cell r="G142" t="str">
            <v>TS. Lương Thu Hà</v>
          </cell>
          <cell r="H142" t="str">
            <v>TS. Nguyễn Ngọc Quý</v>
          </cell>
          <cell r="I142" t="str">
            <v>PGS.TS. Phan Chí Anh</v>
          </cell>
          <cell r="J142" t="str">
            <v>3286/QĐ-ĐHKT ngày 7/12/2018</v>
          </cell>
          <cell r="K142" t="str">
            <v>606/QĐ-ĐHKT ngày 19/03/2020</v>
          </cell>
          <cell r="L142" t="str">
            <v>ngày 24 tháng 12 năm 2020</v>
          </cell>
          <cell r="M142" t="str">
            <v>3874 /QĐ-ĐHKT ngày 14 tháng 12 năm 2020</v>
          </cell>
        </row>
        <row r="143">
          <cell r="A143" t="str">
            <v>Lê Đức Cường 28/06/1982</v>
          </cell>
          <cell r="B143" t="str">
            <v>Lê Đức Cường</v>
          </cell>
          <cell r="C143" t="str">
            <v>28/06/1982</v>
          </cell>
          <cell r="D143" t="str">
            <v>Quản trị kinh doanh</v>
          </cell>
          <cell r="E143" t="str">
            <v>PGS.TS. Hoàng Văn Hải</v>
          </cell>
          <cell r="F143" t="str">
            <v>PGS.TS. Phan Chí Anh</v>
          </cell>
          <cell r="G143" t="str">
            <v>TS. Lương Thu Hà</v>
          </cell>
          <cell r="H143" t="str">
            <v>TS. Nguyễn Ngọc Quý</v>
          </cell>
          <cell r="I143" t="str">
            <v>TS. Nguyễn Vân Hà</v>
          </cell>
          <cell r="J143" t="str">
            <v>3286/QĐ-ĐHKT ngày 7/12/2018</v>
          </cell>
          <cell r="K143" t="str">
            <v>596/QĐ-ĐHKT ngày 19/03/2020</v>
          </cell>
          <cell r="L143" t="str">
            <v>ngày 24 tháng 12 năm 2020</v>
          </cell>
          <cell r="M143" t="str">
            <v>3875 /QĐ-ĐHKT ngày 14 tháng 12 năm 2020</v>
          </cell>
        </row>
        <row r="144">
          <cell r="A144" t="str">
            <v>Nguyễn Kiên Cường 18/09/1982</v>
          </cell>
          <cell r="B144" t="str">
            <v>Nguyễn Kiên Cường</v>
          </cell>
          <cell r="C144" t="str">
            <v>18/09/1982</v>
          </cell>
          <cell r="D144" t="str">
            <v>Quản trị kinh doanh</v>
          </cell>
          <cell r="E144" t="str">
            <v>PGS.TS. Hoàng Văn Hải</v>
          </cell>
          <cell r="F144" t="str">
            <v>TS. Lương Thu Hà</v>
          </cell>
          <cell r="G144" t="str">
            <v>TS. Nguyễn Vân Hà</v>
          </cell>
          <cell r="H144" t="str">
            <v>TS. Nguyễn Ngọc Quý</v>
          </cell>
          <cell r="I144" t="str">
            <v>PGS.TS. Phan Chí Anh</v>
          </cell>
          <cell r="J144" t="str">
            <v>3286/QĐ-ĐHKT ngày 7/12/2018</v>
          </cell>
          <cell r="K144" t="str">
            <v>597/QĐ-ĐHKT ngày 19/03/2020</v>
          </cell>
          <cell r="L144" t="str">
            <v>ngày 24 tháng 12 năm 2020</v>
          </cell>
          <cell r="M144" t="str">
            <v>3876 /QĐ-ĐHKT ngày 14 tháng 12 năm 2020</v>
          </cell>
        </row>
        <row r="145">
          <cell r="A145" t="str">
            <v>Nguyễn Thị Thùy 06/10/1989</v>
          </cell>
          <cell r="B145" t="str">
            <v>Nguyễn Thị Thùy</v>
          </cell>
          <cell r="C145" t="str">
            <v>06/10/1989</v>
          </cell>
          <cell r="D145" t="str">
            <v>Quản trị kinh doanh</v>
          </cell>
          <cell r="E145" t="str">
            <v>PGS.TS. Hoàng Văn Hải</v>
          </cell>
          <cell r="F145" t="str">
            <v>TS. Nguyễn Vân Hà</v>
          </cell>
          <cell r="G145" t="str">
            <v>PGS.TS. Phan Chí Anh</v>
          </cell>
          <cell r="H145" t="str">
            <v>TS. Nguyễn Ngọc Quý</v>
          </cell>
          <cell r="I145" t="str">
            <v>TS. Lương Thu Hà</v>
          </cell>
          <cell r="J145" t="str">
            <v>3286/QĐ-ĐHKT ngày 7/12/2018</v>
          </cell>
          <cell r="K145" t="str">
            <v>622/QĐ-ĐHKT ngày 19/03/2020</v>
          </cell>
          <cell r="L145" t="str">
            <v>ngày 24 tháng 12 năm 2020</v>
          </cell>
          <cell r="M145" t="str">
            <v>3877 /QĐ-ĐHKT ngày 14 tháng 12 năm 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hero311086@gmail.com" TargetMode="External"/><Relationship Id="rId21" Type="http://schemas.openxmlformats.org/officeDocument/2006/relationships/hyperlink" Target="mailto:nhochtc@gmail.com" TargetMode="External"/><Relationship Id="rId42" Type="http://schemas.openxmlformats.org/officeDocument/2006/relationships/hyperlink" Target="mailto:ngminhnguyet93@gmail.com" TargetMode="External"/><Relationship Id="rId63" Type="http://schemas.openxmlformats.org/officeDocument/2006/relationships/hyperlink" Target="mailto:nguyetanh2991989@gmail.com" TargetMode="External"/><Relationship Id="rId84" Type="http://schemas.openxmlformats.org/officeDocument/2006/relationships/hyperlink" Target="mailto:damxuancuong2503@gmail.com" TargetMode="External"/><Relationship Id="rId138" Type="http://schemas.openxmlformats.org/officeDocument/2006/relationships/hyperlink" Target="mailto:tuevm81@gmail.com" TargetMode="External"/><Relationship Id="rId107" Type="http://schemas.openxmlformats.org/officeDocument/2006/relationships/hyperlink" Target="mailto:phamtientuanvn1992@gmail.com" TargetMode="External"/><Relationship Id="rId11" Type="http://schemas.openxmlformats.org/officeDocument/2006/relationships/hyperlink" Target="mailto:toannguyen.gov@gmail.com" TargetMode="External"/><Relationship Id="rId32" Type="http://schemas.openxmlformats.org/officeDocument/2006/relationships/hyperlink" Target="mailto:phamducthinhvptu@gmail.com" TargetMode="External"/><Relationship Id="rId53" Type="http://schemas.openxmlformats.org/officeDocument/2006/relationships/hyperlink" Target="mailto:quyenquyen1904@gmail.com" TargetMode="External"/><Relationship Id="rId74" Type="http://schemas.openxmlformats.org/officeDocument/2006/relationships/hyperlink" Target="mailto:quynx79@gmail.com" TargetMode="External"/><Relationship Id="rId128" Type="http://schemas.openxmlformats.org/officeDocument/2006/relationships/hyperlink" Target="mailto:ntmy1994@gmail.com" TargetMode="External"/><Relationship Id="rId149" Type="http://schemas.openxmlformats.org/officeDocument/2006/relationships/printerSettings" Target="../printerSettings/printerSettings1.bin"/><Relationship Id="rId5" Type="http://schemas.openxmlformats.org/officeDocument/2006/relationships/hyperlink" Target="mailto:lyleninh@gmail.com" TargetMode="External"/><Relationship Id="rId95" Type="http://schemas.openxmlformats.org/officeDocument/2006/relationships/hyperlink" Target="mailto:hai.truongduc@gmail.com" TargetMode="External"/><Relationship Id="rId22" Type="http://schemas.openxmlformats.org/officeDocument/2006/relationships/hyperlink" Target="mailto:nguyentrungtuan@pvpower.vn" TargetMode="External"/><Relationship Id="rId27" Type="http://schemas.openxmlformats.org/officeDocument/2006/relationships/hyperlink" Target="mailto:thuyhoa.bni@gmail.com" TargetMode="External"/><Relationship Id="rId43" Type="http://schemas.openxmlformats.org/officeDocument/2006/relationships/hyperlink" Target="mailto:dkdao2006@gmail.com" TargetMode="External"/><Relationship Id="rId48" Type="http://schemas.openxmlformats.org/officeDocument/2006/relationships/hyperlink" Target="mailto:hathanh00096@gmail.com" TargetMode="External"/><Relationship Id="rId64" Type="http://schemas.openxmlformats.org/officeDocument/2006/relationships/hyperlink" Target="mailto:hoangha16891@gmail.com" TargetMode="External"/><Relationship Id="rId69" Type="http://schemas.openxmlformats.org/officeDocument/2006/relationships/hyperlink" Target="mailto:nguyenvubangtam@yahoo.com" TargetMode="External"/><Relationship Id="rId113" Type="http://schemas.openxmlformats.org/officeDocument/2006/relationships/hyperlink" Target="mailto:tranbang.thb@gmail.com" TargetMode="External"/><Relationship Id="rId118" Type="http://schemas.openxmlformats.org/officeDocument/2006/relationships/hyperlink" Target="mailto:anhltp@bidv.com.vn" TargetMode="External"/><Relationship Id="rId134" Type="http://schemas.openxmlformats.org/officeDocument/2006/relationships/hyperlink" Target="mailto:leha0803@gmail.com" TargetMode="External"/><Relationship Id="rId139" Type="http://schemas.openxmlformats.org/officeDocument/2006/relationships/hyperlink" Target="mailto:ducthinh1691993@gmail.com" TargetMode="External"/><Relationship Id="rId80" Type="http://schemas.openxmlformats.org/officeDocument/2006/relationships/hyperlink" Target="mailto:dthyen.vph@gmail.com" TargetMode="External"/><Relationship Id="rId85" Type="http://schemas.openxmlformats.org/officeDocument/2006/relationships/hyperlink" Target="mailto:lynhdamhai@gmail.com" TargetMode="External"/><Relationship Id="rId12" Type="http://schemas.openxmlformats.org/officeDocument/2006/relationships/hyperlink" Target="mailto:missthuy2704@gmail.com" TargetMode="External"/><Relationship Id="rId17" Type="http://schemas.openxmlformats.org/officeDocument/2006/relationships/hyperlink" Target="mailto:buithikimngan6994@gmail.com" TargetMode="External"/><Relationship Id="rId33" Type="http://schemas.openxmlformats.org/officeDocument/2006/relationships/hyperlink" Target="mailto:trinh.giangha@gmail.com" TargetMode="External"/><Relationship Id="rId38" Type="http://schemas.openxmlformats.org/officeDocument/2006/relationships/hyperlink" Target="mailto:anhpham.hvnh@gmail.com" TargetMode="External"/><Relationship Id="rId59" Type="http://schemas.openxmlformats.org/officeDocument/2006/relationships/hyperlink" Target="mailto:nhunglaw90@gmail.com" TargetMode="External"/><Relationship Id="rId103" Type="http://schemas.openxmlformats.org/officeDocument/2006/relationships/hyperlink" Target="mailto:tuannh1188@gmail.com" TargetMode="External"/><Relationship Id="rId108" Type="http://schemas.openxmlformats.org/officeDocument/2006/relationships/hyperlink" Target="mailto:vukhanhly1102@gmail.com" TargetMode="External"/><Relationship Id="rId124" Type="http://schemas.openxmlformats.org/officeDocument/2006/relationships/hyperlink" Target="mailto:h13011983@gmail.com" TargetMode="External"/><Relationship Id="rId129" Type="http://schemas.openxmlformats.org/officeDocument/2006/relationships/hyperlink" Target="mailto:dinhthidung1986@gmail.com" TargetMode="External"/><Relationship Id="rId54" Type="http://schemas.openxmlformats.org/officeDocument/2006/relationships/hyperlink" Target="mailto:giangvtvgt@gmail.com" TargetMode="External"/><Relationship Id="rId70" Type="http://schemas.openxmlformats.org/officeDocument/2006/relationships/hyperlink" Target="mailto:hoangson.jackie@gmail.com" TargetMode="External"/><Relationship Id="rId75" Type="http://schemas.openxmlformats.org/officeDocument/2006/relationships/hyperlink" Target="mailto:huongnguyen92.neu@gmail.com" TargetMode="External"/><Relationship Id="rId91" Type="http://schemas.openxmlformats.org/officeDocument/2006/relationships/hyperlink" Target="mailto:nguyenthithu2995@gmail.com" TargetMode="External"/><Relationship Id="rId96" Type="http://schemas.openxmlformats.org/officeDocument/2006/relationships/hyperlink" Target="mailto:thuydungktbv@gmail.com" TargetMode="External"/><Relationship Id="rId140" Type="http://schemas.openxmlformats.org/officeDocument/2006/relationships/hyperlink" Target="mailto:quanghc.sav@gmail.com" TargetMode="External"/><Relationship Id="rId145" Type="http://schemas.openxmlformats.org/officeDocument/2006/relationships/hyperlink" Target="mailto:huytoan08@gmail.com" TargetMode="External"/><Relationship Id="rId1" Type="http://schemas.openxmlformats.org/officeDocument/2006/relationships/hyperlink" Target="mailto:huylq@pvi.com.vn" TargetMode="External"/><Relationship Id="rId6" Type="http://schemas.openxmlformats.org/officeDocument/2006/relationships/hyperlink" Target="mailto:hathanhhau0511@gmail.com" TargetMode="External"/><Relationship Id="rId23" Type="http://schemas.openxmlformats.org/officeDocument/2006/relationships/hyperlink" Target="mailto:lehieu668@gmail.com" TargetMode="External"/><Relationship Id="rId28" Type="http://schemas.openxmlformats.org/officeDocument/2006/relationships/hyperlink" Target="mailto:dokiencuong@pvpower.vn" TargetMode="External"/><Relationship Id="rId49" Type="http://schemas.openxmlformats.org/officeDocument/2006/relationships/hyperlink" Target="mailto:nguyenhuutruong1102@gmail.com" TargetMode="External"/><Relationship Id="rId114" Type="http://schemas.openxmlformats.org/officeDocument/2006/relationships/hyperlink" Target="mailto:hungnguyenviet89@gmail.com" TargetMode="External"/><Relationship Id="rId119" Type="http://schemas.openxmlformats.org/officeDocument/2006/relationships/hyperlink" Target="mailto:maianh.hn116@gmail.com" TargetMode="External"/><Relationship Id="rId44" Type="http://schemas.openxmlformats.org/officeDocument/2006/relationships/hyperlink" Target="mailto:nguyengiang1980@gmail.com" TargetMode="External"/><Relationship Id="rId60" Type="http://schemas.openxmlformats.org/officeDocument/2006/relationships/hyperlink" Target="mailto:quachqueanh@gmail.com" TargetMode="External"/><Relationship Id="rId65" Type="http://schemas.openxmlformats.org/officeDocument/2006/relationships/hyperlink" Target="mailto:oanhlt1@vietinbank.vn" TargetMode="External"/><Relationship Id="rId81" Type="http://schemas.openxmlformats.org/officeDocument/2006/relationships/hyperlink" Target="mailto:trangntt198@gmail.com" TargetMode="External"/><Relationship Id="rId86" Type="http://schemas.openxmlformats.org/officeDocument/2006/relationships/hyperlink" Target="mailto:thutrang161194@gmail.com" TargetMode="External"/><Relationship Id="rId130" Type="http://schemas.openxmlformats.org/officeDocument/2006/relationships/hyperlink" Target="mailto:hangsora95@gmail.com" TargetMode="External"/><Relationship Id="rId135" Type="http://schemas.openxmlformats.org/officeDocument/2006/relationships/hyperlink" Target="mailto:lam309@gmail.com" TargetMode="External"/><Relationship Id="rId13" Type="http://schemas.openxmlformats.org/officeDocument/2006/relationships/hyperlink" Target="mailto:ldctel@gmail.com" TargetMode="External"/><Relationship Id="rId18" Type="http://schemas.openxmlformats.org/officeDocument/2006/relationships/hyperlink" Target="mailto:lephuong0009@gmail.com" TargetMode="External"/><Relationship Id="rId39" Type="http://schemas.openxmlformats.org/officeDocument/2006/relationships/hyperlink" Target="mailto:lamnt.aasc@gmail.com" TargetMode="External"/><Relationship Id="rId109" Type="http://schemas.openxmlformats.org/officeDocument/2006/relationships/hyperlink" Target="mailto:vtcthanhvu@gmail.com" TargetMode="External"/><Relationship Id="rId34" Type="http://schemas.openxmlformats.org/officeDocument/2006/relationships/hyperlink" Target="mailto:nguyenvantuyen3103@gmail.com" TargetMode="External"/><Relationship Id="rId50" Type="http://schemas.openxmlformats.org/officeDocument/2006/relationships/hyperlink" Target="mailto:phuongnt159@gmail.com" TargetMode="External"/><Relationship Id="rId55" Type="http://schemas.openxmlformats.org/officeDocument/2006/relationships/hyperlink" Target="mailto:nhathcm20182020@gmail.com" TargetMode="External"/><Relationship Id="rId76" Type="http://schemas.openxmlformats.org/officeDocument/2006/relationships/hyperlink" Target="mailto:ntngan6787@gmail.com" TargetMode="External"/><Relationship Id="rId97" Type="http://schemas.openxmlformats.org/officeDocument/2006/relationships/hyperlink" Target="mailto:nkdung020290@gmail.com" TargetMode="External"/><Relationship Id="rId104" Type="http://schemas.openxmlformats.org/officeDocument/2006/relationships/hyperlink" Target="mailto:tranhoanghamy2402@gmail.com" TargetMode="External"/><Relationship Id="rId120" Type="http://schemas.openxmlformats.org/officeDocument/2006/relationships/hyperlink" Target="mailto:huaminhtrang9186@gmail.com" TargetMode="External"/><Relationship Id="rId125" Type="http://schemas.openxmlformats.org/officeDocument/2006/relationships/hyperlink" Target="mailto:nguyentrangnt05@gmail.com" TargetMode="External"/><Relationship Id="rId141" Type="http://schemas.openxmlformats.org/officeDocument/2006/relationships/hyperlink" Target="mailto:binhminh020819@gmail.com" TargetMode="External"/><Relationship Id="rId146" Type="http://schemas.openxmlformats.org/officeDocument/2006/relationships/hyperlink" Target="mailto:nga230176@gmail.com" TargetMode="External"/><Relationship Id="rId7" Type="http://schemas.openxmlformats.org/officeDocument/2006/relationships/hyperlink" Target="mailto:hanchu2110@gmail.com" TargetMode="External"/><Relationship Id="rId71" Type="http://schemas.openxmlformats.org/officeDocument/2006/relationships/hyperlink" Target="mailto:phuong_edit@yahoo.com" TargetMode="External"/><Relationship Id="rId92" Type="http://schemas.openxmlformats.org/officeDocument/2006/relationships/hyperlink" Target="mailto:trangtc2000@gmail.com" TargetMode="External"/><Relationship Id="rId2" Type="http://schemas.openxmlformats.org/officeDocument/2006/relationships/hyperlink" Target="mailto:ngantt2.dbp@mbbank.com.vn" TargetMode="External"/><Relationship Id="rId29" Type="http://schemas.openxmlformats.org/officeDocument/2006/relationships/hyperlink" Target="mailto:thanhtungvt611@gmail.com" TargetMode="External"/><Relationship Id="rId24" Type="http://schemas.openxmlformats.org/officeDocument/2006/relationships/hyperlink" Target="mailto:myhanh211092@gmail.com" TargetMode="External"/><Relationship Id="rId40" Type="http://schemas.openxmlformats.org/officeDocument/2006/relationships/hyperlink" Target="mailto:nta1310@gmail.com" TargetMode="External"/><Relationship Id="rId45" Type="http://schemas.openxmlformats.org/officeDocument/2006/relationships/hyperlink" Target="mailto:phamoanh1911@gmail.com" TargetMode="External"/><Relationship Id="rId66" Type="http://schemas.openxmlformats.org/officeDocument/2006/relationships/hyperlink" Target="mailto:tranhonghanh.neu@gmail.com" TargetMode="External"/><Relationship Id="rId87" Type="http://schemas.openxmlformats.org/officeDocument/2006/relationships/hyperlink" Target="mailto:maynt8888@gmail.com" TargetMode="External"/><Relationship Id="rId110" Type="http://schemas.openxmlformats.org/officeDocument/2006/relationships/hyperlink" Target="mailto:caoson.dang@gmail.com" TargetMode="External"/><Relationship Id="rId115" Type="http://schemas.openxmlformats.org/officeDocument/2006/relationships/hyperlink" Target="mailto:thuythao.nguyen90@gmail.com" TargetMode="External"/><Relationship Id="rId131" Type="http://schemas.openxmlformats.org/officeDocument/2006/relationships/hyperlink" Target="mailto:htphuong.vph@gmail.com" TargetMode="External"/><Relationship Id="rId136" Type="http://schemas.openxmlformats.org/officeDocument/2006/relationships/hyperlink" Target="mailto:lanhuong26139@gmail.com" TargetMode="External"/><Relationship Id="rId61" Type="http://schemas.openxmlformats.org/officeDocument/2006/relationships/hyperlink" Target="mailto:hamy14102010@gmail.com" TargetMode="External"/><Relationship Id="rId82" Type="http://schemas.openxmlformats.org/officeDocument/2006/relationships/hyperlink" Target="mailto:chi.daolinh161194@gmail.com" TargetMode="External"/><Relationship Id="rId19" Type="http://schemas.openxmlformats.org/officeDocument/2006/relationships/hyperlink" Target="mailto:hoangthuphuong14@gmail.com" TargetMode="External"/><Relationship Id="rId14" Type="http://schemas.openxmlformats.org/officeDocument/2006/relationships/hyperlink" Target="mailto:giangcth@isvnu.vn" TargetMode="External"/><Relationship Id="rId30" Type="http://schemas.openxmlformats.org/officeDocument/2006/relationships/hyperlink" Target="mailto:nhatlehlu110@gmail.com" TargetMode="External"/><Relationship Id="rId35" Type="http://schemas.openxmlformats.org/officeDocument/2006/relationships/hyperlink" Target="mailto:thanhtrungkien@gmail.com" TargetMode="External"/><Relationship Id="rId56" Type="http://schemas.openxmlformats.org/officeDocument/2006/relationships/hyperlink" Target="mailto:dungdt.hqv@gmail.com" TargetMode="External"/><Relationship Id="rId77" Type="http://schemas.openxmlformats.org/officeDocument/2006/relationships/hyperlink" Target="mailto:nghiemxtuyen@gmail.com" TargetMode="External"/><Relationship Id="rId100" Type="http://schemas.openxmlformats.org/officeDocument/2006/relationships/hyperlink" Target="mailto:tranhoan.nli@gmail.com" TargetMode="External"/><Relationship Id="rId105" Type="http://schemas.openxmlformats.org/officeDocument/2006/relationships/hyperlink" Target="mailto:nmthanh129@gmail.com" TargetMode="External"/><Relationship Id="rId126" Type="http://schemas.openxmlformats.org/officeDocument/2006/relationships/hyperlink" Target="mailto:buianh.10121986@gmail.com" TargetMode="External"/><Relationship Id="rId147" Type="http://schemas.openxmlformats.org/officeDocument/2006/relationships/hyperlink" Target="mailto:hatrungtax66@gmail.com" TargetMode="External"/><Relationship Id="rId8" Type="http://schemas.openxmlformats.org/officeDocument/2006/relationships/hyperlink" Target="mailto:khangnh1979@gmail.com" TargetMode="External"/><Relationship Id="rId51" Type="http://schemas.openxmlformats.org/officeDocument/2006/relationships/hyperlink" Target="mailto:hailinh1989@gmail.com" TargetMode="External"/><Relationship Id="rId72" Type="http://schemas.openxmlformats.org/officeDocument/2006/relationships/hyperlink" Target="mailto:nguyenhanh278@gmail.com" TargetMode="External"/><Relationship Id="rId93" Type="http://schemas.openxmlformats.org/officeDocument/2006/relationships/hyperlink" Target="mailto:yennguyen2289@gmail.com" TargetMode="External"/><Relationship Id="rId98" Type="http://schemas.openxmlformats.org/officeDocument/2006/relationships/hyperlink" Target="mailto:nguyenthuy204@gmail.com" TargetMode="External"/><Relationship Id="rId121" Type="http://schemas.openxmlformats.org/officeDocument/2006/relationships/hyperlink" Target="mailto:nguyenngoc2911@gmail.com" TargetMode="External"/><Relationship Id="rId142" Type="http://schemas.openxmlformats.org/officeDocument/2006/relationships/hyperlink" Target="mailto:trangnhung.ntn@gmail.com" TargetMode="External"/><Relationship Id="rId3" Type="http://schemas.openxmlformats.org/officeDocument/2006/relationships/hyperlink" Target="mailto:nghiemthiphuong@pvpower.vn" TargetMode="External"/><Relationship Id="rId25" Type="http://schemas.openxmlformats.org/officeDocument/2006/relationships/hyperlink" Target="mailto:luvanthu@gmail.com" TargetMode="External"/><Relationship Id="rId46" Type="http://schemas.openxmlformats.org/officeDocument/2006/relationships/hyperlink" Target="mailto:dinhoanh128@gmail.com" TargetMode="External"/><Relationship Id="rId67" Type="http://schemas.openxmlformats.org/officeDocument/2006/relationships/hyperlink" Target="mailto:tuanphong0706@gmail.com" TargetMode="External"/><Relationship Id="rId116" Type="http://schemas.openxmlformats.org/officeDocument/2006/relationships/hyperlink" Target="mailto:phanminhngoc.pdu@gmail.com" TargetMode="External"/><Relationship Id="rId137" Type="http://schemas.openxmlformats.org/officeDocument/2006/relationships/hyperlink" Target="mailto:dquangtrung@gmail.com" TargetMode="External"/><Relationship Id="rId20" Type="http://schemas.openxmlformats.org/officeDocument/2006/relationships/hyperlink" Target="mailto:dung11188@gmail.com" TargetMode="External"/><Relationship Id="rId41" Type="http://schemas.openxmlformats.org/officeDocument/2006/relationships/hyperlink" Target="mailto:nguyenhatrung92@gmail.com" TargetMode="External"/><Relationship Id="rId62" Type="http://schemas.openxmlformats.org/officeDocument/2006/relationships/hyperlink" Target="mailto:vianhtung@gmail.com" TargetMode="External"/><Relationship Id="rId83" Type="http://schemas.openxmlformats.org/officeDocument/2006/relationships/hyperlink" Target="mailto:nonghoaxuan@gmail.com" TargetMode="External"/><Relationship Id="rId88" Type="http://schemas.openxmlformats.org/officeDocument/2006/relationships/hyperlink" Target="mailto:quanghungnguyen91@gmail.com" TargetMode="External"/><Relationship Id="rId111" Type="http://schemas.openxmlformats.org/officeDocument/2006/relationships/hyperlink" Target="mailto:maimai9786@gmail.com" TargetMode="External"/><Relationship Id="rId132" Type="http://schemas.openxmlformats.org/officeDocument/2006/relationships/hyperlink" Target="mailto:hue6889@gmail.com" TargetMode="External"/><Relationship Id="rId15" Type="http://schemas.openxmlformats.org/officeDocument/2006/relationships/hyperlink" Target="mailto:nguyenthiphuong@pvpower.vn" TargetMode="External"/><Relationship Id="rId36" Type="http://schemas.openxmlformats.org/officeDocument/2006/relationships/hyperlink" Target="mailto:phuongho.hlu@gmail.com" TargetMode="External"/><Relationship Id="rId57" Type="http://schemas.openxmlformats.org/officeDocument/2006/relationships/hyperlink" Target="mailto:chkt18@gmail.com" TargetMode="External"/><Relationship Id="rId106" Type="http://schemas.openxmlformats.org/officeDocument/2006/relationships/hyperlink" Target="mailto:trandieulinhkbnn@gmail.com" TargetMode="External"/><Relationship Id="rId127" Type="http://schemas.openxmlformats.org/officeDocument/2006/relationships/hyperlink" Target="mailto:caotrang.th@gmail.com" TargetMode="External"/><Relationship Id="rId10" Type="http://schemas.openxmlformats.org/officeDocument/2006/relationships/hyperlink" Target="mailto:nhlien0205@gmail.com" TargetMode="External"/><Relationship Id="rId31" Type="http://schemas.openxmlformats.org/officeDocument/2006/relationships/hyperlink" Target="mailto:thanhxuan20121990@gmail.com" TargetMode="External"/><Relationship Id="rId52" Type="http://schemas.openxmlformats.org/officeDocument/2006/relationships/hyperlink" Target="mailto:htthuong.vph@gmail.com" TargetMode="External"/><Relationship Id="rId73" Type="http://schemas.openxmlformats.org/officeDocument/2006/relationships/hyperlink" Target="mailto:luonqha@gmail.com" TargetMode="External"/><Relationship Id="rId78" Type="http://schemas.openxmlformats.org/officeDocument/2006/relationships/hyperlink" Target="mailto:nguyentrongtuananh92@gmail.com" TargetMode="External"/><Relationship Id="rId94" Type="http://schemas.openxmlformats.org/officeDocument/2006/relationships/hyperlink" Target="mailto:thuytrangnguyen.hvnh@gmail.com" TargetMode="External"/><Relationship Id="rId99" Type="http://schemas.openxmlformats.org/officeDocument/2006/relationships/hyperlink" Target="mailto:letam.qtkd.vh@gmail.com" TargetMode="External"/><Relationship Id="rId101" Type="http://schemas.openxmlformats.org/officeDocument/2006/relationships/hyperlink" Target="mailto:songluannguyen@gmail.com" TargetMode="External"/><Relationship Id="rId122" Type="http://schemas.openxmlformats.org/officeDocument/2006/relationships/hyperlink" Target="mailto:thaodt4@vietinbank.vn" TargetMode="External"/><Relationship Id="rId143" Type="http://schemas.openxmlformats.org/officeDocument/2006/relationships/hyperlink" Target="mailto:phamhung23ulsa@gmail.com" TargetMode="External"/><Relationship Id="rId148" Type="http://schemas.openxmlformats.org/officeDocument/2006/relationships/hyperlink" Target="mailto:lehabiancovn@gmail.com" TargetMode="External"/><Relationship Id="rId4" Type="http://schemas.openxmlformats.org/officeDocument/2006/relationships/hyperlink" Target="mailto:phongtd.gdtd@gmail.com" TargetMode="External"/><Relationship Id="rId9" Type="http://schemas.openxmlformats.org/officeDocument/2006/relationships/hyperlink" Target="mailto:khanhthuyvn@gmail.com.vn" TargetMode="External"/><Relationship Id="rId26" Type="http://schemas.openxmlformats.org/officeDocument/2006/relationships/hyperlink" Target="mailto:anhdth1@bidv.com.vn" TargetMode="External"/><Relationship Id="rId47" Type="http://schemas.openxmlformats.org/officeDocument/2006/relationships/hyperlink" Target="mailto:vuthihongmo.ulis@gmail.com" TargetMode="External"/><Relationship Id="rId68" Type="http://schemas.openxmlformats.org/officeDocument/2006/relationships/hyperlink" Target="mailto:tuananh41xd@gmail.com" TargetMode="External"/><Relationship Id="rId89" Type="http://schemas.openxmlformats.org/officeDocument/2006/relationships/hyperlink" Target="mailto:chipchipvp@gmail.com" TargetMode="External"/><Relationship Id="rId112" Type="http://schemas.openxmlformats.org/officeDocument/2006/relationships/hyperlink" Target="mailto:tuanhwip@gmail.com" TargetMode="External"/><Relationship Id="rId133" Type="http://schemas.openxmlformats.org/officeDocument/2006/relationships/hyperlink" Target="mailto:lehaiyen2511@gmail.com" TargetMode="External"/><Relationship Id="rId16" Type="http://schemas.openxmlformats.org/officeDocument/2006/relationships/hyperlink" Target="mailto:tranhuongtra93@gmail.com" TargetMode="External"/><Relationship Id="rId37" Type="http://schemas.openxmlformats.org/officeDocument/2006/relationships/hyperlink" Target="mailto:lananhlt220784@gmail.com" TargetMode="External"/><Relationship Id="rId58" Type="http://schemas.openxmlformats.org/officeDocument/2006/relationships/hyperlink" Target="mailto:tho.phamvan@gmail.com" TargetMode="External"/><Relationship Id="rId79" Type="http://schemas.openxmlformats.org/officeDocument/2006/relationships/hyperlink" Target="mailto:chinh.nb@iachanoi.com" TargetMode="External"/><Relationship Id="rId102" Type="http://schemas.openxmlformats.org/officeDocument/2006/relationships/hyperlink" Target="mailto:dangkhoasav@gmail.com" TargetMode="External"/><Relationship Id="rId123" Type="http://schemas.openxmlformats.org/officeDocument/2006/relationships/hyperlink" Target="mailto:thuquynh.159@gmail.com" TargetMode="External"/><Relationship Id="rId144" Type="http://schemas.openxmlformats.org/officeDocument/2006/relationships/hyperlink" Target="mailto:dinhptptchc@gmail.com" TargetMode="External"/><Relationship Id="rId90" Type="http://schemas.openxmlformats.org/officeDocument/2006/relationships/hyperlink" Target="mailto:buituong29@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uanhuongktn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mailto:h13011983@gmail.com" TargetMode="External"/><Relationship Id="rId21" Type="http://schemas.openxmlformats.org/officeDocument/2006/relationships/hyperlink" Target="mailto:nguyentrungtuan@pvpower.vn" TargetMode="External"/><Relationship Id="rId42" Type="http://schemas.openxmlformats.org/officeDocument/2006/relationships/hyperlink" Target="mailto:dkdao2006@gmail.com" TargetMode="External"/><Relationship Id="rId63" Type="http://schemas.openxmlformats.org/officeDocument/2006/relationships/hyperlink" Target="mailto:hoangha16891@gmail.com" TargetMode="External"/><Relationship Id="rId84" Type="http://schemas.openxmlformats.org/officeDocument/2006/relationships/hyperlink" Target="mailto:quanghungnguyen91@gmail.com" TargetMode="External"/><Relationship Id="rId138" Type="http://schemas.openxmlformats.org/officeDocument/2006/relationships/hyperlink" Target="mailto:luongha@gmail.com" TargetMode="External"/><Relationship Id="rId16" Type="http://schemas.openxmlformats.org/officeDocument/2006/relationships/hyperlink" Target="mailto:buithikimngan6994@gmail.com" TargetMode="External"/><Relationship Id="rId107" Type="http://schemas.openxmlformats.org/officeDocument/2006/relationships/hyperlink" Target="mailto:tuanhwip@gmail.com" TargetMode="External"/><Relationship Id="rId11" Type="http://schemas.openxmlformats.org/officeDocument/2006/relationships/hyperlink" Target="mailto:missthuy2704@gmail.com" TargetMode="External"/><Relationship Id="rId32" Type="http://schemas.openxmlformats.org/officeDocument/2006/relationships/hyperlink" Target="mailto:trinh.giangha@gmail.com" TargetMode="External"/><Relationship Id="rId37" Type="http://schemas.openxmlformats.org/officeDocument/2006/relationships/hyperlink" Target="mailto:anhpham.hvnh@gmail.com" TargetMode="External"/><Relationship Id="rId53" Type="http://schemas.openxmlformats.org/officeDocument/2006/relationships/hyperlink" Target="mailto:giangvtvgt@gmail.com" TargetMode="External"/><Relationship Id="rId58" Type="http://schemas.openxmlformats.org/officeDocument/2006/relationships/hyperlink" Target="mailto:nhunglaw90@gmail.com" TargetMode="External"/><Relationship Id="rId74" Type="http://schemas.openxmlformats.org/officeDocument/2006/relationships/hyperlink" Target="mailto:nguyentrongtuananh92@gmail.com" TargetMode="External"/><Relationship Id="rId79" Type="http://schemas.openxmlformats.org/officeDocument/2006/relationships/hyperlink" Target="mailto:nonghoaxuan@gmail.com" TargetMode="External"/><Relationship Id="rId102" Type="http://schemas.openxmlformats.org/officeDocument/2006/relationships/hyperlink" Target="mailto:trandieulinhkbnn@gmail.com" TargetMode="External"/><Relationship Id="rId123" Type="http://schemas.openxmlformats.org/officeDocument/2006/relationships/hyperlink" Target="mailto:hangsora95@gmail.com" TargetMode="External"/><Relationship Id="rId128" Type="http://schemas.openxmlformats.org/officeDocument/2006/relationships/hyperlink" Target="mailto:lam309@gmail.com" TargetMode="External"/><Relationship Id="rId5" Type="http://schemas.openxmlformats.org/officeDocument/2006/relationships/hyperlink" Target="mailto:hathanhhau0511@gmail.com" TargetMode="External"/><Relationship Id="rId90" Type="http://schemas.openxmlformats.org/officeDocument/2006/relationships/hyperlink" Target="mailto:thuytrangnguyen.hvnh@gmail.com" TargetMode="External"/><Relationship Id="rId95" Type="http://schemas.openxmlformats.org/officeDocument/2006/relationships/hyperlink" Target="mailto:letam.qtkd.vh@gmail.com" TargetMode="External"/><Relationship Id="rId22" Type="http://schemas.openxmlformats.org/officeDocument/2006/relationships/hyperlink" Target="mailto:lehieu668@gmail.com" TargetMode="External"/><Relationship Id="rId27" Type="http://schemas.openxmlformats.org/officeDocument/2006/relationships/hyperlink" Target="mailto:dokiencuong@pvpower.vn" TargetMode="External"/><Relationship Id="rId43" Type="http://schemas.openxmlformats.org/officeDocument/2006/relationships/hyperlink" Target="mailto:nguyengiang1980@gmail.com" TargetMode="External"/><Relationship Id="rId48" Type="http://schemas.openxmlformats.org/officeDocument/2006/relationships/hyperlink" Target="mailto:nguyenhuutruong1102@gmail.com" TargetMode="External"/><Relationship Id="rId64" Type="http://schemas.openxmlformats.org/officeDocument/2006/relationships/hyperlink" Target="mailto:oanhlt1@vietinbank.vn" TargetMode="External"/><Relationship Id="rId69" Type="http://schemas.openxmlformats.org/officeDocument/2006/relationships/hyperlink" Target="mailto:phuong_edit@yahoo.com" TargetMode="External"/><Relationship Id="rId113" Type="http://schemas.openxmlformats.org/officeDocument/2006/relationships/hyperlink" Target="mailto:maianh.hn116@gmail.com" TargetMode="External"/><Relationship Id="rId118" Type="http://schemas.openxmlformats.org/officeDocument/2006/relationships/hyperlink" Target="mailto:nguyentrangnt05@gmail.com" TargetMode="External"/><Relationship Id="rId134" Type="http://schemas.openxmlformats.org/officeDocument/2006/relationships/hyperlink" Target="mailto:binhminh020819@gmail.com" TargetMode="External"/><Relationship Id="rId139" Type="http://schemas.openxmlformats.org/officeDocument/2006/relationships/printerSettings" Target="../printerSettings/printerSettings4.bin"/><Relationship Id="rId80" Type="http://schemas.openxmlformats.org/officeDocument/2006/relationships/hyperlink" Target="mailto:damxuancuong2503@gmail.com" TargetMode="External"/><Relationship Id="rId85" Type="http://schemas.openxmlformats.org/officeDocument/2006/relationships/hyperlink" Target="mailto:chipchipvp@gmail.com" TargetMode="External"/><Relationship Id="rId12" Type="http://schemas.openxmlformats.org/officeDocument/2006/relationships/hyperlink" Target="mailto:ldctel@gmail.com" TargetMode="External"/><Relationship Id="rId17" Type="http://schemas.openxmlformats.org/officeDocument/2006/relationships/hyperlink" Target="mailto:lephuong0009@gmail.com" TargetMode="External"/><Relationship Id="rId33" Type="http://schemas.openxmlformats.org/officeDocument/2006/relationships/hyperlink" Target="mailto:nguyenvantuyen3103@gmail.com" TargetMode="External"/><Relationship Id="rId38" Type="http://schemas.openxmlformats.org/officeDocument/2006/relationships/hyperlink" Target="mailto:lamnt.aasc@gmail.com" TargetMode="External"/><Relationship Id="rId59" Type="http://schemas.openxmlformats.org/officeDocument/2006/relationships/hyperlink" Target="mailto:quachqueanh@gmail.com" TargetMode="External"/><Relationship Id="rId103" Type="http://schemas.openxmlformats.org/officeDocument/2006/relationships/hyperlink" Target="mailto:phamtientuanvn1992@gmail.com" TargetMode="External"/><Relationship Id="rId108" Type="http://schemas.openxmlformats.org/officeDocument/2006/relationships/hyperlink" Target="mailto:tranbang.thb@gmail.com" TargetMode="External"/><Relationship Id="rId124" Type="http://schemas.openxmlformats.org/officeDocument/2006/relationships/hyperlink" Target="mailto:htphuong.vph@gmail.com" TargetMode="External"/><Relationship Id="rId129" Type="http://schemas.openxmlformats.org/officeDocument/2006/relationships/hyperlink" Target="mailto:lanhuong26139@gmail.com" TargetMode="External"/><Relationship Id="rId54" Type="http://schemas.openxmlformats.org/officeDocument/2006/relationships/hyperlink" Target="mailto:nhathcm20182020@gmail.com" TargetMode="External"/><Relationship Id="rId70" Type="http://schemas.openxmlformats.org/officeDocument/2006/relationships/hyperlink" Target="mailto:nguyenhanh278@gmail.com" TargetMode="External"/><Relationship Id="rId75" Type="http://schemas.openxmlformats.org/officeDocument/2006/relationships/hyperlink" Target="mailto:chinh.nb@iachanoi.com" TargetMode="External"/><Relationship Id="rId91" Type="http://schemas.openxmlformats.org/officeDocument/2006/relationships/hyperlink" Target="mailto:hai.truongduc@gmail.com" TargetMode="External"/><Relationship Id="rId96" Type="http://schemas.openxmlformats.org/officeDocument/2006/relationships/hyperlink" Target="mailto:tranhoan.nli@gmail.com" TargetMode="External"/><Relationship Id="rId1" Type="http://schemas.openxmlformats.org/officeDocument/2006/relationships/hyperlink" Target="mailto:huylq@pvi.com.vn" TargetMode="External"/><Relationship Id="rId6" Type="http://schemas.openxmlformats.org/officeDocument/2006/relationships/hyperlink" Target="mailto:hanchu2110@gmail.com" TargetMode="External"/><Relationship Id="rId23" Type="http://schemas.openxmlformats.org/officeDocument/2006/relationships/hyperlink" Target="mailto:myhanh211092@gmail.com" TargetMode="External"/><Relationship Id="rId28" Type="http://schemas.openxmlformats.org/officeDocument/2006/relationships/hyperlink" Target="mailto:thanhtungvt611@gmail.com" TargetMode="External"/><Relationship Id="rId49" Type="http://schemas.openxmlformats.org/officeDocument/2006/relationships/hyperlink" Target="mailto:phuongnt159@gmail.com" TargetMode="External"/><Relationship Id="rId114" Type="http://schemas.openxmlformats.org/officeDocument/2006/relationships/hyperlink" Target="mailto:huaminhtrang9186@gmail.com" TargetMode="External"/><Relationship Id="rId119" Type="http://schemas.openxmlformats.org/officeDocument/2006/relationships/hyperlink" Target="mailto:buianh.10121986@gmail.com" TargetMode="External"/><Relationship Id="rId44" Type="http://schemas.openxmlformats.org/officeDocument/2006/relationships/hyperlink" Target="mailto:phamoanh1911@gmail.com" TargetMode="External"/><Relationship Id="rId60" Type="http://schemas.openxmlformats.org/officeDocument/2006/relationships/hyperlink" Target="mailto:hamy14102010@gmail.com" TargetMode="External"/><Relationship Id="rId65" Type="http://schemas.openxmlformats.org/officeDocument/2006/relationships/hyperlink" Target="mailto:tranhonghanh.neu@gmail.com" TargetMode="External"/><Relationship Id="rId81" Type="http://schemas.openxmlformats.org/officeDocument/2006/relationships/hyperlink" Target="mailto:lynhdamhai@gmail.com" TargetMode="External"/><Relationship Id="rId86" Type="http://schemas.openxmlformats.org/officeDocument/2006/relationships/hyperlink" Target="mailto:buituong29@gmail.com" TargetMode="External"/><Relationship Id="rId130" Type="http://schemas.openxmlformats.org/officeDocument/2006/relationships/hyperlink" Target="mailto:dquangtrung@gmail.com" TargetMode="External"/><Relationship Id="rId135" Type="http://schemas.openxmlformats.org/officeDocument/2006/relationships/hyperlink" Target="mailto:trangnhung.ntn@gmail.com" TargetMode="External"/><Relationship Id="rId13" Type="http://schemas.openxmlformats.org/officeDocument/2006/relationships/hyperlink" Target="mailto:giangcth@isvnu.vn" TargetMode="External"/><Relationship Id="rId18" Type="http://schemas.openxmlformats.org/officeDocument/2006/relationships/hyperlink" Target="mailto:hoangthuphuong14@gmail.com" TargetMode="External"/><Relationship Id="rId39" Type="http://schemas.openxmlformats.org/officeDocument/2006/relationships/hyperlink" Target="mailto:nta1310@gmail.com" TargetMode="External"/><Relationship Id="rId109" Type="http://schemas.openxmlformats.org/officeDocument/2006/relationships/hyperlink" Target="mailto:hungnguyenviet89@gmail.com" TargetMode="External"/><Relationship Id="rId34" Type="http://schemas.openxmlformats.org/officeDocument/2006/relationships/hyperlink" Target="mailto:thanhtrungkien@gmail.com" TargetMode="External"/><Relationship Id="rId50" Type="http://schemas.openxmlformats.org/officeDocument/2006/relationships/hyperlink" Target="mailto:hailinh1989@gmail.com" TargetMode="External"/><Relationship Id="rId55" Type="http://schemas.openxmlformats.org/officeDocument/2006/relationships/hyperlink" Target="mailto:dungdt.hqv@gmail.com" TargetMode="External"/><Relationship Id="rId76" Type="http://schemas.openxmlformats.org/officeDocument/2006/relationships/hyperlink" Target="mailto:dthyen.vph@gmail.com" TargetMode="External"/><Relationship Id="rId97" Type="http://schemas.openxmlformats.org/officeDocument/2006/relationships/hyperlink" Target="mailto:songluannguyen@gmail.com" TargetMode="External"/><Relationship Id="rId104" Type="http://schemas.openxmlformats.org/officeDocument/2006/relationships/hyperlink" Target="mailto:vtcthanhvu@gmail.com" TargetMode="External"/><Relationship Id="rId120" Type="http://schemas.openxmlformats.org/officeDocument/2006/relationships/hyperlink" Target="mailto:caotrang.th@gmail.com" TargetMode="External"/><Relationship Id="rId125" Type="http://schemas.openxmlformats.org/officeDocument/2006/relationships/hyperlink" Target="mailto:hue6889@gmail.com" TargetMode="External"/><Relationship Id="rId7" Type="http://schemas.openxmlformats.org/officeDocument/2006/relationships/hyperlink" Target="mailto:khangnh1979@gmail.com" TargetMode="External"/><Relationship Id="rId71" Type="http://schemas.openxmlformats.org/officeDocument/2006/relationships/hyperlink" Target="mailto:huongnguyen92.neu@gmail.com" TargetMode="External"/><Relationship Id="rId92" Type="http://schemas.openxmlformats.org/officeDocument/2006/relationships/hyperlink" Target="mailto:thuydungktbv@gmail.com" TargetMode="External"/><Relationship Id="rId2" Type="http://schemas.openxmlformats.org/officeDocument/2006/relationships/hyperlink" Target="mailto:ngantt2.dbp@mbbank.com.vn" TargetMode="External"/><Relationship Id="rId29" Type="http://schemas.openxmlformats.org/officeDocument/2006/relationships/hyperlink" Target="mailto:nhatlehlu110@gmail.com" TargetMode="External"/><Relationship Id="rId24" Type="http://schemas.openxmlformats.org/officeDocument/2006/relationships/hyperlink" Target="mailto:luvanthu@gmail.com" TargetMode="External"/><Relationship Id="rId40" Type="http://schemas.openxmlformats.org/officeDocument/2006/relationships/hyperlink" Target="mailto:nguyenhatrung92@gmail.com" TargetMode="External"/><Relationship Id="rId45" Type="http://schemas.openxmlformats.org/officeDocument/2006/relationships/hyperlink" Target="mailto:dinhoanh128@gmail.com" TargetMode="External"/><Relationship Id="rId66" Type="http://schemas.openxmlformats.org/officeDocument/2006/relationships/hyperlink" Target="mailto:tuananh41xd@gmail.com" TargetMode="External"/><Relationship Id="rId87" Type="http://schemas.openxmlformats.org/officeDocument/2006/relationships/hyperlink" Target="mailto:nguyenthithu2995@gmail.com" TargetMode="External"/><Relationship Id="rId110" Type="http://schemas.openxmlformats.org/officeDocument/2006/relationships/hyperlink" Target="mailto:phanminhngoc.pdu@gmail.com" TargetMode="External"/><Relationship Id="rId115" Type="http://schemas.openxmlformats.org/officeDocument/2006/relationships/hyperlink" Target="mailto:thaodt4@vietinbank.vn" TargetMode="External"/><Relationship Id="rId131" Type="http://schemas.openxmlformats.org/officeDocument/2006/relationships/hyperlink" Target="mailto:tuevm81@gmail.com" TargetMode="External"/><Relationship Id="rId136" Type="http://schemas.openxmlformats.org/officeDocument/2006/relationships/hyperlink" Target="mailto:phamhung23ulsa@gmail.com" TargetMode="External"/><Relationship Id="rId61" Type="http://schemas.openxmlformats.org/officeDocument/2006/relationships/hyperlink" Target="mailto:vianhtung@gmail.com" TargetMode="External"/><Relationship Id="rId82" Type="http://schemas.openxmlformats.org/officeDocument/2006/relationships/hyperlink" Target="mailto:thutrang161194@gmail.com" TargetMode="External"/><Relationship Id="rId19" Type="http://schemas.openxmlformats.org/officeDocument/2006/relationships/hyperlink" Target="mailto:dung11188@gmail.com" TargetMode="External"/><Relationship Id="rId14" Type="http://schemas.openxmlformats.org/officeDocument/2006/relationships/hyperlink" Target="mailto:nguyenthiphuong@pvpower.vn" TargetMode="External"/><Relationship Id="rId30" Type="http://schemas.openxmlformats.org/officeDocument/2006/relationships/hyperlink" Target="mailto:thanhxuan20121990@gmail.com" TargetMode="External"/><Relationship Id="rId35" Type="http://schemas.openxmlformats.org/officeDocument/2006/relationships/hyperlink" Target="mailto:phuongho.hlu@gmail.com" TargetMode="External"/><Relationship Id="rId56" Type="http://schemas.openxmlformats.org/officeDocument/2006/relationships/hyperlink" Target="mailto:chkt18@gmail.com" TargetMode="External"/><Relationship Id="rId77" Type="http://schemas.openxmlformats.org/officeDocument/2006/relationships/hyperlink" Target="mailto:trangntt198@gmail.com" TargetMode="External"/><Relationship Id="rId100" Type="http://schemas.openxmlformats.org/officeDocument/2006/relationships/hyperlink" Target="mailto:tranhoanghamy2402@gmail.com" TargetMode="External"/><Relationship Id="rId105" Type="http://schemas.openxmlformats.org/officeDocument/2006/relationships/hyperlink" Target="mailto:caoson.dang@gmail.com" TargetMode="External"/><Relationship Id="rId126" Type="http://schemas.openxmlformats.org/officeDocument/2006/relationships/hyperlink" Target="mailto:lehaiyen2511@gmail.com" TargetMode="External"/><Relationship Id="rId8" Type="http://schemas.openxmlformats.org/officeDocument/2006/relationships/hyperlink" Target="mailto:khanhthuyvn@gmail.com.vn" TargetMode="External"/><Relationship Id="rId51" Type="http://schemas.openxmlformats.org/officeDocument/2006/relationships/hyperlink" Target="mailto:htthuong.vph@gmail.com" TargetMode="External"/><Relationship Id="rId72" Type="http://schemas.openxmlformats.org/officeDocument/2006/relationships/hyperlink" Target="mailto:ntngan6787@gmail.com" TargetMode="External"/><Relationship Id="rId93" Type="http://schemas.openxmlformats.org/officeDocument/2006/relationships/hyperlink" Target="mailto:nkdung020290@gmail.com" TargetMode="External"/><Relationship Id="rId98" Type="http://schemas.openxmlformats.org/officeDocument/2006/relationships/hyperlink" Target="mailto:dangkhoasav@gmail.com" TargetMode="External"/><Relationship Id="rId121" Type="http://schemas.openxmlformats.org/officeDocument/2006/relationships/hyperlink" Target="mailto:ntmy1994@gmail.com" TargetMode="External"/><Relationship Id="rId3" Type="http://schemas.openxmlformats.org/officeDocument/2006/relationships/hyperlink" Target="mailto:nghiemthiphuong@pvpower.vn" TargetMode="External"/><Relationship Id="rId25" Type="http://schemas.openxmlformats.org/officeDocument/2006/relationships/hyperlink" Target="mailto:anhdth1@bidv.com.vn" TargetMode="External"/><Relationship Id="rId46" Type="http://schemas.openxmlformats.org/officeDocument/2006/relationships/hyperlink" Target="mailto:vuthihongmo.ulis@gmail.com" TargetMode="External"/><Relationship Id="rId67" Type="http://schemas.openxmlformats.org/officeDocument/2006/relationships/hyperlink" Target="mailto:nguyenvubangtam@yahoo.com" TargetMode="External"/><Relationship Id="rId116" Type="http://schemas.openxmlformats.org/officeDocument/2006/relationships/hyperlink" Target="mailto:thuquynh.159@gmail.com" TargetMode="External"/><Relationship Id="rId137" Type="http://schemas.openxmlformats.org/officeDocument/2006/relationships/hyperlink" Target="mailto:quynhanh28989@gmail.com" TargetMode="External"/><Relationship Id="rId20" Type="http://schemas.openxmlformats.org/officeDocument/2006/relationships/hyperlink" Target="mailto:nhochtc@gmail.com" TargetMode="External"/><Relationship Id="rId41" Type="http://schemas.openxmlformats.org/officeDocument/2006/relationships/hyperlink" Target="mailto:ngminhnguyet93@gmail.com" TargetMode="External"/><Relationship Id="rId62" Type="http://schemas.openxmlformats.org/officeDocument/2006/relationships/hyperlink" Target="mailto:nguyetanh2991989@gmail.com" TargetMode="External"/><Relationship Id="rId83" Type="http://schemas.openxmlformats.org/officeDocument/2006/relationships/hyperlink" Target="mailto:maynt8888@gmail.com" TargetMode="External"/><Relationship Id="rId88" Type="http://schemas.openxmlformats.org/officeDocument/2006/relationships/hyperlink" Target="mailto:trangtc2000@gmail.com" TargetMode="External"/><Relationship Id="rId111" Type="http://schemas.openxmlformats.org/officeDocument/2006/relationships/hyperlink" Target="mailto:hero311086@gmail.com" TargetMode="External"/><Relationship Id="rId132" Type="http://schemas.openxmlformats.org/officeDocument/2006/relationships/hyperlink" Target="mailto:ducthinh1691993@gmail.com" TargetMode="External"/><Relationship Id="rId15" Type="http://schemas.openxmlformats.org/officeDocument/2006/relationships/hyperlink" Target="mailto:tranhuongtra93@gmail.com" TargetMode="External"/><Relationship Id="rId36" Type="http://schemas.openxmlformats.org/officeDocument/2006/relationships/hyperlink" Target="mailto:lananhlt220784@gmail.com" TargetMode="External"/><Relationship Id="rId57" Type="http://schemas.openxmlformats.org/officeDocument/2006/relationships/hyperlink" Target="mailto:tho.phamvan@gmail.com" TargetMode="External"/><Relationship Id="rId106" Type="http://schemas.openxmlformats.org/officeDocument/2006/relationships/hyperlink" Target="mailto:maimai9786@gmail.com" TargetMode="External"/><Relationship Id="rId127" Type="http://schemas.openxmlformats.org/officeDocument/2006/relationships/hyperlink" Target="mailto:leha0803@gmail.com" TargetMode="External"/><Relationship Id="rId10" Type="http://schemas.openxmlformats.org/officeDocument/2006/relationships/hyperlink" Target="mailto:toannguyen.gov@gmail.com" TargetMode="External"/><Relationship Id="rId31" Type="http://schemas.openxmlformats.org/officeDocument/2006/relationships/hyperlink" Target="mailto:phamducthinhvptn@gmail.com" TargetMode="External"/><Relationship Id="rId52" Type="http://schemas.openxmlformats.org/officeDocument/2006/relationships/hyperlink" Target="mailto:quyenquyen1904@gmail.com" TargetMode="External"/><Relationship Id="rId73" Type="http://schemas.openxmlformats.org/officeDocument/2006/relationships/hyperlink" Target="mailto:nghiemxtuyen@gmail.com" TargetMode="External"/><Relationship Id="rId78" Type="http://schemas.openxmlformats.org/officeDocument/2006/relationships/hyperlink" Target="mailto:chi.daolinh161194@gmail.com" TargetMode="External"/><Relationship Id="rId94" Type="http://schemas.openxmlformats.org/officeDocument/2006/relationships/hyperlink" Target="mailto:nguyenthuy204@gmail.com" TargetMode="External"/><Relationship Id="rId99" Type="http://schemas.openxmlformats.org/officeDocument/2006/relationships/hyperlink" Target="mailto:tuannh1188@gmail.com" TargetMode="External"/><Relationship Id="rId101" Type="http://schemas.openxmlformats.org/officeDocument/2006/relationships/hyperlink" Target="mailto:nmthanh129@gmail.com" TargetMode="External"/><Relationship Id="rId122" Type="http://schemas.openxmlformats.org/officeDocument/2006/relationships/hyperlink" Target="mailto:dinhthidung1986@gmail.com" TargetMode="External"/><Relationship Id="rId4" Type="http://schemas.openxmlformats.org/officeDocument/2006/relationships/hyperlink" Target="mailto:lyleninh@gmail.com" TargetMode="External"/><Relationship Id="rId9" Type="http://schemas.openxmlformats.org/officeDocument/2006/relationships/hyperlink" Target="mailto:nhlien0205@gmail.com" TargetMode="External"/><Relationship Id="rId26" Type="http://schemas.openxmlformats.org/officeDocument/2006/relationships/hyperlink" Target="mailto:thuyhoa.bni@gmail.com" TargetMode="External"/><Relationship Id="rId47" Type="http://schemas.openxmlformats.org/officeDocument/2006/relationships/hyperlink" Target="mailto:hathanh00096@gmail.com" TargetMode="External"/><Relationship Id="rId68" Type="http://schemas.openxmlformats.org/officeDocument/2006/relationships/hyperlink" Target="mailto:hoangson.jackie@gmail.com" TargetMode="External"/><Relationship Id="rId89" Type="http://schemas.openxmlformats.org/officeDocument/2006/relationships/hyperlink" Target="mailto:yennguyen2289@gmail.com" TargetMode="External"/><Relationship Id="rId112" Type="http://schemas.openxmlformats.org/officeDocument/2006/relationships/hyperlink" Target="mailto:anhltp@bidv.com.vn" TargetMode="External"/><Relationship Id="rId133" Type="http://schemas.openxmlformats.org/officeDocument/2006/relationships/hyperlink" Target="mailto:quanghc.sav@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nhphuongbank@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58"/>
  <sheetViews>
    <sheetView view="pageBreakPreview" zoomScale="55" zoomScaleNormal="55" zoomScaleSheetLayoutView="55" workbookViewId="0">
      <pane ySplit="6" topLeftCell="A155" activePane="bottomLeft" state="frozen"/>
      <selection activeCell="E1" sqref="E1"/>
      <selection pane="bottomLeft" activeCell="A156" sqref="A156:XFD156"/>
    </sheetView>
  </sheetViews>
  <sheetFormatPr defaultRowHeight="16.5"/>
  <cols>
    <col min="1" max="1" width="19.42578125" style="48" customWidth="1"/>
    <col min="2" max="2" width="7" style="48" customWidth="1"/>
    <col min="3" max="3" width="13.5703125" style="48" customWidth="1"/>
    <col min="4" max="4" width="17.7109375" style="81" customWidth="1"/>
    <col min="5" max="5" width="10.85546875" style="81" customWidth="1"/>
    <col min="6" max="6" width="19.7109375" style="48" hidden="1" customWidth="1"/>
    <col min="7" max="7" width="14" style="48" customWidth="1"/>
    <col min="8" max="8" width="11.140625" style="48" customWidth="1"/>
    <col min="9" max="9" width="8.28515625" style="50" customWidth="1"/>
    <col min="10" max="10" width="14.5703125" style="48" customWidth="1"/>
    <col min="11" max="11" width="13.28515625" style="48" customWidth="1"/>
    <col min="12" max="12" width="13.28515625" style="48" hidden="1" customWidth="1"/>
    <col min="13" max="13" width="13.28515625" style="48" customWidth="1"/>
    <col min="14" max="14" width="13.28515625" style="48" hidden="1" customWidth="1"/>
    <col min="15" max="15" width="37.85546875" style="51" customWidth="1"/>
    <col min="16" max="16" width="14" style="48" customWidth="1"/>
    <col min="17" max="18" width="15.85546875" style="48" customWidth="1"/>
    <col min="19" max="19" width="8.85546875" style="52" hidden="1" customWidth="1"/>
    <col min="20" max="20" width="10.85546875" style="48" hidden="1" customWidth="1"/>
    <col min="21" max="21" width="8" style="52" hidden="1" customWidth="1"/>
    <col min="22" max="22" width="10.85546875" style="48" hidden="1" customWidth="1"/>
    <col min="23" max="23" width="10.5703125" style="48" customWidth="1"/>
    <col min="24" max="24" width="20.42578125" style="50" customWidth="1"/>
    <col min="25" max="25" width="16.5703125" style="48" hidden="1" customWidth="1"/>
    <col min="26" max="26" width="15.140625" style="48" hidden="1" customWidth="1"/>
    <col min="27" max="27" width="13.42578125" style="48" hidden="1" customWidth="1"/>
    <col min="28" max="28" width="12.28515625" style="48" hidden="1" customWidth="1"/>
    <col min="29" max="29" width="14.85546875" style="48" hidden="1" customWidth="1"/>
    <col min="30" max="30" width="13" style="48" hidden="1" customWidth="1"/>
    <col min="31" max="31" width="12.28515625" style="48" hidden="1" customWidth="1"/>
    <col min="32" max="32" width="10.7109375" style="48" customWidth="1"/>
    <col min="33" max="33" width="12.5703125" style="48" customWidth="1"/>
    <col min="34" max="34" width="15.42578125" style="53" customWidth="1"/>
    <col min="35" max="35" width="13" style="48" customWidth="1"/>
    <col min="36" max="36" width="16.5703125" style="48" customWidth="1"/>
    <col min="37" max="16384" width="9.140625" style="48"/>
  </cols>
  <sheetData>
    <row r="1" spans="1:37" ht="20.25" customHeight="1">
      <c r="B1" s="47" t="s">
        <v>10</v>
      </c>
      <c r="D1" s="49"/>
      <c r="E1" s="49"/>
    </row>
    <row r="2" spans="1:37" ht="19.5" customHeight="1">
      <c r="B2" s="54" t="s">
        <v>9</v>
      </c>
      <c r="D2" s="49"/>
      <c r="E2" s="49"/>
    </row>
    <row r="3" spans="1:37" ht="21.75" customHeight="1">
      <c r="D3" s="49"/>
      <c r="E3" s="49"/>
    </row>
    <row r="4" spans="1:37" s="47" customFormat="1" ht="51.75" customHeight="1">
      <c r="B4" s="182" t="s">
        <v>56</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H4" s="53"/>
    </row>
    <row r="5" spans="1:37" s="47" customFormat="1" ht="7.5" customHeight="1">
      <c r="B5" s="55"/>
      <c r="D5" s="56"/>
      <c r="E5" s="56"/>
      <c r="I5" s="57"/>
      <c r="O5" s="51"/>
      <c r="S5" s="58"/>
      <c r="U5" s="58"/>
      <c r="X5" s="57"/>
      <c r="AH5" s="53"/>
    </row>
    <row r="6" spans="1:37" s="47" customFormat="1" ht="163.5" customHeight="1">
      <c r="B6" s="59" t="s">
        <v>32</v>
      </c>
      <c r="C6" s="87" t="s">
        <v>12</v>
      </c>
      <c r="D6" s="88" t="s">
        <v>11</v>
      </c>
      <c r="E6" s="89"/>
      <c r="F6" s="60" t="s">
        <v>11</v>
      </c>
      <c r="G6" s="59" t="s">
        <v>0</v>
      </c>
      <c r="H6" s="59" t="s">
        <v>1</v>
      </c>
      <c r="I6" s="59" t="s">
        <v>2</v>
      </c>
      <c r="J6" s="87" t="s">
        <v>3</v>
      </c>
      <c r="K6" s="59" t="s">
        <v>4</v>
      </c>
      <c r="L6" s="59" t="s">
        <v>5</v>
      </c>
      <c r="M6" s="59" t="s">
        <v>7</v>
      </c>
      <c r="N6" s="90" t="s">
        <v>30</v>
      </c>
      <c r="O6" s="59" t="s">
        <v>6</v>
      </c>
      <c r="P6" s="59" t="s">
        <v>13</v>
      </c>
      <c r="Q6" s="87" t="s">
        <v>14</v>
      </c>
      <c r="R6" s="90" t="s">
        <v>19</v>
      </c>
      <c r="S6" s="61" t="s">
        <v>17</v>
      </c>
      <c r="T6" s="91" t="s">
        <v>29</v>
      </c>
      <c r="U6" s="61" t="s">
        <v>15</v>
      </c>
      <c r="V6" s="91" t="s">
        <v>16</v>
      </c>
      <c r="W6" s="59" t="s">
        <v>31</v>
      </c>
      <c r="X6" s="91" t="s">
        <v>18</v>
      </c>
      <c r="Y6" s="59" t="s">
        <v>20</v>
      </c>
      <c r="Z6" s="87" t="s">
        <v>24</v>
      </c>
      <c r="AA6" s="59" t="s">
        <v>25</v>
      </c>
      <c r="AB6" s="59" t="s">
        <v>26</v>
      </c>
      <c r="AC6" s="59" t="s">
        <v>27</v>
      </c>
      <c r="AD6" s="59" t="s">
        <v>28</v>
      </c>
      <c r="AE6" s="59" t="s">
        <v>21</v>
      </c>
      <c r="AF6" s="59" t="s">
        <v>22</v>
      </c>
      <c r="AG6" s="59" t="s">
        <v>23</v>
      </c>
      <c r="AH6" s="62" t="s">
        <v>8</v>
      </c>
      <c r="AJ6" s="47" t="e">
        <f>VLOOKUP(A7,[1]QLKT!$AA$10:$AC$111,3,0)</f>
        <v>#N/A</v>
      </c>
    </row>
    <row r="7" spans="1:37" ht="79.5" customHeight="1">
      <c r="A7" s="82" t="str">
        <f t="shared" ref="A7:A58" si="0">TRIM(D7)&amp;" "&amp;TRIM(E7)&amp;" "&amp;TRIM(G7)</f>
        <v>Trần Vũ Tuyên 16/05/1968</v>
      </c>
      <c r="B7" s="63">
        <v>1</v>
      </c>
      <c r="C7" s="68">
        <f>VLOOKUP(A7,'[2]tong 2 dot'!$A$7:$C$359,3,0)</f>
        <v>18057589</v>
      </c>
      <c r="D7" s="83" t="s">
        <v>57</v>
      </c>
      <c r="E7" s="84" t="s">
        <v>58</v>
      </c>
      <c r="F7" s="66"/>
      <c r="G7" s="85" t="s">
        <v>59</v>
      </c>
      <c r="H7" s="68" t="str">
        <f>VLOOKUP(A7,'[2]tong 2 dot'!$A$7:$G$379,7,0)</f>
        <v>Bắc Giang</v>
      </c>
      <c r="I7" s="68" t="str">
        <f>VLOOKUP(A7,'[2]tong 2 dot'!$A$7:$E$379,5,0)</f>
        <v>Nam</v>
      </c>
      <c r="J7" s="68" t="str">
        <f>VLOOKUP(A7,'[2]tong 2 dot'!$A$7:$H$379,8,0)</f>
        <v>QLKT</v>
      </c>
      <c r="K7" s="68" t="str">
        <f>VLOOKUP(A7,'[2]tong 2 dot'!$A$7:$J$379,10,0)</f>
        <v>QH-2018-E</v>
      </c>
      <c r="L7" s="63"/>
      <c r="M7" s="69" t="s">
        <v>41</v>
      </c>
      <c r="N7" s="69"/>
      <c r="O7" s="63" t="str">
        <f>VLOOKUP(A7,'[3]fie nguon'!$C$2:$L$348,10,0)</f>
        <v>Phát triển dịch vụ giáo dục cho người dân nông thôn tỉnh Hòa Bình</v>
      </c>
      <c r="P7" s="63" t="str">
        <f>VLOOKUP(A7,'[3]fie nguon'!$C$2:$N$348,12,0)</f>
        <v>PGS.TS Trần Đức Hiệp</v>
      </c>
      <c r="Q7" s="63" t="str">
        <f>VLOOKUP(A7,'[3]fie nguon'!$C$2:$O$348,13,0)</f>
        <v xml:space="preserve"> Trường ĐH Kinh tế, ĐHQG Hà Nội</v>
      </c>
      <c r="R7" s="63" t="str">
        <f>VLOOKUP(A7,'[3]fie nguon'!$C$2:$T$349,18,0)</f>
        <v>589/QĐ-ĐHKT ngày 19/03/2020</v>
      </c>
      <c r="S7" s="69"/>
      <c r="T7" s="70"/>
      <c r="U7" s="71"/>
      <c r="V7" s="72"/>
      <c r="W7" s="69" t="s">
        <v>33</v>
      </c>
      <c r="X7" s="68" t="str">
        <f>VLOOKUP(A7,'[2]tong 2 dot'!$A$7:$K$379,11,0)</f>
        <v>3286/QĐ-ĐHKT ngày 7/12/2018</v>
      </c>
      <c r="Y7" s="70"/>
      <c r="Z7" s="69"/>
      <c r="AA7" s="69"/>
      <c r="AB7" s="69"/>
      <c r="AC7" s="69"/>
      <c r="AD7" s="69"/>
      <c r="AE7" s="69"/>
      <c r="AF7" s="67" t="s">
        <v>49</v>
      </c>
      <c r="AG7" s="73" t="s">
        <v>50</v>
      </c>
      <c r="AH7" s="74"/>
      <c r="AJ7" s="47" t="str">
        <f>VLOOKUP(A8,[1]QLKT!$AA$10:$AC$111,3,0)</f>
        <v>a</v>
      </c>
      <c r="AK7" s="47" t="e">
        <f>VLOOKUP(A7,[4]Sheet1!$A$1:$E$81,5,0)</f>
        <v>#N/A</v>
      </c>
    </row>
    <row r="8" spans="1:37" ht="89.25" customHeight="1">
      <c r="A8" s="82" t="str">
        <f t="shared" si="0"/>
        <v>Nguyễn Thị Tuyết Nga 11/06/1980</v>
      </c>
      <c r="B8" s="63">
        <v>2</v>
      </c>
      <c r="C8" s="68">
        <f>VLOOKUP(A8,'[2]tong 2 dot'!$A$7:$C$359,3,0)</f>
        <v>18057549</v>
      </c>
      <c r="D8" s="83" t="s">
        <v>63</v>
      </c>
      <c r="E8" s="84" t="s">
        <v>64</v>
      </c>
      <c r="F8" s="66"/>
      <c r="G8" s="85" t="s">
        <v>65</v>
      </c>
      <c r="H8" s="68" t="str">
        <f>VLOOKUP(A8,'[2]tong 2 dot'!$A$7:$G$379,7,0)</f>
        <v>Hà Tĩnh</v>
      </c>
      <c r="I8" s="68" t="str">
        <f>VLOOKUP(A8,'[2]tong 2 dot'!$A$7:$E$379,5,0)</f>
        <v>Nữ</v>
      </c>
      <c r="J8" s="68" t="str">
        <f>VLOOKUP(A8,'[2]tong 2 dot'!$A$7:$H$379,8,0)</f>
        <v>QLKT</v>
      </c>
      <c r="K8" s="68" t="str">
        <f>VLOOKUP(A8,'[2]tong 2 dot'!$A$7:$J$379,10,0)</f>
        <v>QH-2018-E</v>
      </c>
      <c r="L8" s="63"/>
      <c r="M8" s="69" t="s">
        <v>41</v>
      </c>
      <c r="N8" s="69"/>
      <c r="O8" s="63" t="str">
        <f>VLOOKUP(A8,'[3]fie nguon'!$C$2:$L$348,10,0)</f>
        <v>Quản lý nợ xấu tại ngân hàng TMCP Quân đội</v>
      </c>
      <c r="P8" s="63" t="str">
        <f>VLOOKUP(A8,'[3]fie nguon'!$C$2:$N$348,12,0)</f>
        <v>PGS.TS Phạm Văn Dũng</v>
      </c>
      <c r="Q8" s="63" t="str">
        <f>VLOOKUP(A8,'[3]fie nguon'!$C$2:$O$348,13,0)</f>
        <v xml:space="preserve"> Trường ĐH Kinh tế, ĐHQG Hà Nội</v>
      </c>
      <c r="R8" s="63" t="str">
        <f>VLOOKUP(A8,'[3]fie nguon'!$C$2:$T$349,18,0)</f>
        <v>557/QĐ-ĐHKT ngày 19/03/2020</v>
      </c>
      <c r="S8" s="69"/>
      <c r="T8" s="70"/>
      <c r="U8" s="71"/>
      <c r="V8" s="72"/>
      <c r="W8" s="69" t="s">
        <v>33</v>
      </c>
      <c r="X8" s="68" t="str">
        <f>VLOOKUP(A8,'[2]tong 2 dot'!$A$7:$K$379,11,0)</f>
        <v>3286/QĐ-ĐHKT ngày 7/12/2018</v>
      </c>
      <c r="Y8" s="70"/>
      <c r="Z8" s="69"/>
      <c r="AA8" s="69"/>
      <c r="AB8" s="69"/>
      <c r="AC8" s="69"/>
      <c r="AD8" s="69"/>
      <c r="AE8" s="69"/>
      <c r="AF8" s="67" t="s">
        <v>66</v>
      </c>
      <c r="AG8" s="73" t="s">
        <v>67</v>
      </c>
      <c r="AH8" s="74"/>
      <c r="AJ8" s="47" t="str">
        <f>VLOOKUP(A9,[1]QLKT!$AA$10:$AC$111,3,0)</f>
        <v>a</v>
      </c>
      <c r="AK8" s="47" t="e">
        <f>VLOOKUP(A8,[4]Sheet1!$A$1:$E$81,5,0)</f>
        <v>#N/A</v>
      </c>
    </row>
    <row r="9" spans="1:37" ht="89.25" customHeight="1">
      <c r="A9" s="82" t="str">
        <f t="shared" si="0"/>
        <v>Nghiêm Thị Phượng 28/10/1979</v>
      </c>
      <c r="B9" s="63">
        <v>3</v>
      </c>
      <c r="C9" s="68">
        <f>VLOOKUP(A9,'[2]tong 2 dot'!$A$7:$C$359,3,0)</f>
        <v>18057561</v>
      </c>
      <c r="D9" s="83" t="s">
        <v>68</v>
      </c>
      <c r="E9" s="28" t="s">
        <v>69</v>
      </c>
      <c r="F9" s="66"/>
      <c r="G9" s="85" t="s">
        <v>70</v>
      </c>
      <c r="H9" s="68" t="str">
        <f>VLOOKUP(A9,'[2]tong 2 dot'!$A$7:$G$379,7,0)</f>
        <v>Hà Nam</v>
      </c>
      <c r="I9" s="68" t="str">
        <f>VLOOKUP(A9,'[2]tong 2 dot'!$A$7:$E$379,5,0)</f>
        <v>Nữ</v>
      </c>
      <c r="J9" s="68" t="str">
        <f>VLOOKUP(A9,'[2]tong 2 dot'!$A$7:$H$379,8,0)</f>
        <v>QLKT</v>
      </c>
      <c r="K9" s="68" t="str">
        <f>VLOOKUP(A9,'[2]tong 2 dot'!$A$7:$J$379,10,0)</f>
        <v>QH-2018-E</v>
      </c>
      <c r="L9" s="63"/>
      <c r="M9" s="69" t="s">
        <v>41</v>
      </c>
      <c r="N9" s="69"/>
      <c r="O9" s="63" t="str">
        <f>VLOOKUP(A9,'[3]fie nguon'!$C$2:$L$348,10,0)</f>
        <v>Quản lý nhân lực tại Tổng công ty Điện lực Dầu khí Việt Nam - Công ty cổ phần</v>
      </c>
      <c r="P9" s="63" t="str">
        <f>VLOOKUP(A9,'[3]fie nguon'!$C$2:$N$348,12,0)</f>
        <v>TS. Lê Thị Hồng Điệp</v>
      </c>
      <c r="Q9" s="63" t="str">
        <f>VLOOKUP(A9,'[3]fie nguon'!$C$2:$O$348,13,0)</f>
        <v xml:space="preserve"> Trường ĐH Kinh tế, ĐHQG Hà Nội</v>
      </c>
      <c r="R9" s="63" t="str">
        <f>VLOOKUP(A9,'[3]fie nguon'!$C$2:$T$349,18,0)</f>
        <v>569/QĐ-ĐHKT ngày 19/03/2020</v>
      </c>
      <c r="S9" s="69"/>
      <c r="T9" s="70"/>
      <c r="U9" s="71"/>
      <c r="V9" s="72"/>
      <c r="W9" s="69" t="s">
        <v>33</v>
      </c>
      <c r="X9" s="68" t="str">
        <f>VLOOKUP(A9,'[2]tong 2 dot'!$A$7:$K$379,11,0)</f>
        <v>3286/QĐ-ĐHKT ngày 7/12/2018</v>
      </c>
      <c r="Y9" s="70"/>
      <c r="Z9" s="69"/>
      <c r="AA9" s="69"/>
      <c r="AB9" s="69"/>
      <c r="AC9" s="69"/>
      <c r="AD9" s="69"/>
      <c r="AE9" s="69"/>
      <c r="AF9" s="67" t="s">
        <v>72</v>
      </c>
      <c r="AG9" s="73" t="s">
        <v>73</v>
      </c>
      <c r="AH9" s="74" t="s">
        <v>71</v>
      </c>
      <c r="AJ9" s="47" t="str">
        <f>VLOOKUP(A10,[1]QLKT!$AA$10:$AC$111,3,0)</f>
        <v>a</v>
      </c>
      <c r="AK9" s="47" t="e">
        <f>VLOOKUP(A9,[4]Sheet1!$A$1:$E$81,5,0)</f>
        <v>#N/A</v>
      </c>
    </row>
    <row r="10" spans="1:37" ht="90.75" customHeight="1">
      <c r="A10" s="82" t="str">
        <f t="shared" si="0"/>
        <v>Tạ Văn Phong 13/08/1982</v>
      </c>
      <c r="B10" s="63">
        <v>4</v>
      </c>
      <c r="C10" s="68">
        <v>18057558</v>
      </c>
      <c r="D10" s="83" t="s">
        <v>74</v>
      </c>
      <c r="E10" s="84" t="s">
        <v>75</v>
      </c>
      <c r="F10" s="66"/>
      <c r="G10" s="85" t="s">
        <v>76</v>
      </c>
      <c r="H10" s="68" t="s">
        <v>77</v>
      </c>
      <c r="I10" s="68" t="s">
        <v>35</v>
      </c>
      <c r="J10" s="68" t="s">
        <v>44</v>
      </c>
      <c r="K10" s="68" t="s">
        <v>47</v>
      </c>
      <c r="L10" s="63"/>
      <c r="M10" s="69" t="s">
        <v>41</v>
      </c>
      <c r="N10" s="69"/>
      <c r="O10" s="63" t="str">
        <f>VLOOKUP(A10,'[3]fie nguon'!$C$2:$L$348,10,0)</f>
        <v xml:space="preserve">Quản lý nhân lực tại Cơ quan Báo Giáo dục và Thời đại </v>
      </c>
      <c r="P10" s="63" t="str">
        <f>VLOOKUP(A10,'[3]fie nguon'!$C$2:$N$348,12,0)</f>
        <v>PGS.TS Trần Đức Hiệp</v>
      </c>
      <c r="Q10" s="63" t="str">
        <f>VLOOKUP(A10,'[3]fie nguon'!$C$2:$O$348,13,0)</f>
        <v xml:space="preserve"> Trường ĐH Kinh tế, ĐHQG Hà Nội</v>
      </c>
      <c r="R10" s="63" t="str">
        <f>VLOOKUP(A10,'[3]fie nguon'!$C$2:$T$349,18,0)</f>
        <v>565/QĐ-ĐHKT ngày 19/03/2020</v>
      </c>
      <c r="S10" s="69"/>
      <c r="T10" s="70"/>
      <c r="U10" s="71"/>
      <c r="V10" s="72"/>
      <c r="W10" s="69" t="s">
        <v>33</v>
      </c>
      <c r="X10" s="68" t="s">
        <v>79</v>
      </c>
      <c r="Y10" s="70"/>
      <c r="Z10" s="69"/>
      <c r="AA10" s="69"/>
      <c r="AB10" s="69"/>
      <c r="AC10" s="69"/>
      <c r="AD10" s="69"/>
      <c r="AE10" s="69"/>
      <c r="AF10" s="67" t="s">
        <v>80</v>
      </c>
      <c r="AG10" s="73" t="s">
        <v>81</v>
      </c>
      <c r="AH10" s="74"/>
      <c r="AJ10" s="47" t="str">
        <f>VLOOKUP(A11,[1]QLKT!$AA$10:$AC$111,3,0)</f>
        <v>a</v>
      </c>
      <c r="AK10" s="47" t="e">
        <f>VLOOKUP(A10,[4]Sheet1!$A$1:$E$81,5,0)</f>
        <v>#N/A</v>
      </c>
    </row>
    <row r="11" spans="1:37" ht="80.25" customHeight="1">
      <c r="A11" s="82" t="str">
        <f t="shared" si="0"/>
        <v>Lý Thị Lệ Ninh 28/01/1979</v>
      </c>
      <c r="B11" s="63">
        <v>5</v>
      </c>
      <c r="C11" s="68">
        <f>VLOOKUP(A11,'[2]tong 2 dot'!$A$7:$C$359,3,0)</f>
        <v>18057555</v>
      </c>
      <c r="D11" s="83" t="s">
        <v>82</v>
      </c>
      <c r="E11" s="84" t="s">
        <v>83</v>
      </c>
      <c r="F11" s="66"/>
      <c r="G11" s="85" t="s">
        <v>84</v>
      </c>
      <c r="H11" s="68" t="str">
        <f>VLOOKUP(A11,'[2]tong 2 dot'!$A$7:$G$379,7,0)</f>
        <v>Hà Nội</v>
      </c>
      <c r="I11" s="68" t="str">
        <f>VLOOKUP(A11,'[2]tong 2 dot'!$A$7:$E$379,5,0)</f>
        <v>Nữ</v>
      </c>
      <c r="J11" s="68" t="str">
        <f>VLOOKUP(A11,'[2]tong 2 dot'!$A$7:$H$379,8,0)</f>
        <v>QLKT</v>
      </c>
      <c r="K11" s="68" t="str">
        <f>VLOOKUP(A11,'[2]tong 2 dot'!$A$7:$J$379,10,0)</f>
        <v>QH-2018-E</v>
      </c>
      <c r="L11" s="63"/>
      <c r="M11" s="69" t="s">
        <v>41</v>
      </c>
      <c r="N11" s="69"/>
      <c r="O11" s="63" t="str">
        <f>VLOOKUP(A11,'[3]fie nguon'!$C$2:$L$348,10,0)</f>
        <v>Quản lý tài chính tại Công ty cổ phần máy - thiết bị dầu khí</v>
      </c>
      <c r="P11" s="63" t="str">
        <f>VLOOKUP(A11,'[3]fie nguon'!$C$2:$N$348,12,0)</f>
        <v>GS.TS Phan Huy Đường</v>
      </c>
      <c r="Q11" s="63" t="str">
        <f>VLOOKUP(A11,'[3]fie nguon'!$C$2:$O$348,13,0)</f>
        <v xml:space="preserve"> Trường ĐH Kinh tế, ĐHQG Hà Nội</v>
      </c>
      <c r="R11" s="63" t="str">
        <f>VLOOKUP(A11,'[3]fie nguon'!$C$2:$T$349,18,0)</f>
        <v>562/QĐ-ĐHKT ngày 19/03/2020</v>
      </c>
      <c r="S11" s="69"/>
      <c r="T11" s="70"/>
      <c r="U11" s="71"/>
      <c r="V11" s="72"/>
      <c r="W11" s="69" t="s">
        <v>33</v>
      </c>
      <c r="X11" s="68" t="str">
        <f>VLOOKUP(A11,'[2]tong 2 dot'!$A$7:$K$379,11,0)</f>
        <v>3286/QĐ-ĐHKT ngày 7/12/2018</v>
      </c>
      <c r="Y11" s="70"/>
      <c r="Z11" s="69"/>
      <c r="AA11" s="69"/>
      <c r="AB11" s="69"/>
      <c r="AC11" s="69"/>
      <c r="AD11" s="69"/>
      <c r="AE11" s="69"/>
      <c r="AF11" s="67" t="s">
        <v>85</v>
      </c>
      <c r="AG11" s="73" t="s">
        <v>86</v>
      </c>
      <c r="AH11" s="74"/>
      <c r="AJ11" s="47" t="str">
        <f>VLOOKUP(A12,[1]QLKT!$AA$10:$AC$111,3,0)</f>
        <v>a</v>
      </c>
      <c r="AK11" s="47" t="e">
        <f>VLOOKUP(A11,[4]Sheet1!$A$1:$E$81,5,0)</f>
        <v>#N/A</v>
      </c>
    </row>
    <row r="12" spans="1:37" ht="90.75" customHeight="1">
      <c r="A12" s="82" t="str">
        <f t="shared" si="0"/>
        <v>Hà Thị Thanh Hậu 05/11/1981</v>
      </c>
      <c r="B12" s="63">
        <v>6</v>
      </c>
      <c r="C12" s="68">
        <f>VLOOKUP(A12,'[2]tong 2 dot'!$A$7:$C$359,3,0)</f>
        <v>18057527</v>
      </c>
      <c r="D12" s="83" t="s">
        <v>87</v>
      </c>
      <c r="E12" s="84" t="s">
        <v>88</v>
      </c>
      <c r="F12" s="66"/>
      <c r="G12" s="85" t="s">
        <v>89</v>
      </c>
      <c r="H12" s="68" t="str">
        <f>VLOOKUP(A12,'[2]tong 2 dot'!$A$7:$G$379,7,0)</f>
        <v>Phú Thọ</v>
      </c>
      <c r="I12" s="68" t="str">
        <f>VLOOKUP(A12,'[2]tong 2 dot'!$A$7:$E$379,5,0)</f>
        <v>Nữ</v>
      </c>
      <c r="J12" s="68" t="str">
        <f>VLOOKUP(A12,'[2]tong 2 dot'!$A$7:$H$379,8,0)</f>
        <v>QLKT</v>
      </c>
      <c r="K12" s="68" t="str">
        <f>VLOOKUP(A12,'[2]tong 2 dot'!$A$7:$J$379,10,0)</f>
        <v>QH-2018-E</v>
      </c>
      <c r="L12" s="63"/>
      <c r="M12" s="69" t="s">
        <v>41</v>
      </c>
      <c r="N12" s="69"/>
      <c r="O12" s="63" t="str">
        <f>VLOOKUP(A12,'[3]fie nguon'!$C$2:$L$348,10,0)</f>
        <v>Quản lý vốn tại Công ty Cổ phần máy - thiết bị dầu khí</v>
      </c>
      <c r="P12" s="63" t="str">
        <f>VLOOKUP(A12,'[3]fie nguon'!$C$2:$N$348,12,0)</f>
        <v>GS.TS Phan Huy Đường</v>
      </c>
      <c r="Q12" s="63" t="str">
        <f>VLOOKUP(A12,'[3]fie nguon'!$C$2:$O$348,13,0)</f>
        <v xml:space="preserve"> Trường ĐH Kinh tế, ĐHQG Hà Nội</v>
      </c>
      <c r="R12" s="63" t="str">
        <f>VLOOKUP(A12,'[3]fie nguon'!$C$2:$T$349,18,0)</f>
        <v>542/QĐ-ĐHKT ngày 19/03/2020</v>
      </c>
      <c r="S12" s="69"/>
      <c r="T12" s="70"/>
      <c r="U12" s="71"/>
      <c r="V12" s="72"/>
      <c r="W12" s="69" t="s">
        <v>33</v>
      </c>
      <c r="X12" s="68" t="str">
        <f>VLOOKUP(A12,'[2]tong 2 dot'!$A$7:$K$379,11,0)</f>
        <v>3286/QĐ-ĐHKT ngày 7/12/2018</v>
      </c>
      <c r="Y12" s="70"/>
      <c r="Z12" s="69"/>
      <c r="AA12" s="69"/>
      <c r="AB12" s="69"/>
      <c r="AC12" s="69"/>
      <c r="AD12" s="69"/>
      <c r="AE12" s="69"/>
      <c r="AF12" s="67" t="s">
        <v>90</v>
      </c>
      <c r="AG12" s="73" t="s">
        <v>91</v>
      </c>
      <c r="AH12" s="74"/>
      <c r="AJ12" s="47" t="str">
        <f>VLOOKUP(A13,[1]QLKT!$AA$10:$AC$111,3,0)</f>
        <v>a</v>
      </c>
      <c r="AK12" s="47" t="e">
        <f>VLOOKUP(A12,[4]Sheet1!$A$1:$E$81,5,0)</f>
        <v>#N/A</v>
      </c>
    </row>
    <row r="13" spans="1:37" ht="87.75" customHeight="1">
      <c r="A13" s="82" t="str">
        <f t="shared" si="0"/>
        <v>Chu Thị Hân 21/10/1994</v>
      </c>
      <c r="B13" s="63">
        <v>7</v>
      </c>
      <c r="C13" s="68">
        <v>18057110</v>
      </c>
      <c r="D13" s="83" t="s">
        <v>92</v>
      </c>
      <c r="E13" s="84" t="s">
        <v>93</v>
      </c>
      <c r="F13" s="66"/>
      <c r="G13" s="85" t="s">
        <v>94</v>
      </c>
      <c r="H13" s="68" t="s">
        <v>46</v>
      </c>
      <c r="I13" s="68" t="s">
        <v>35</v>
      </c>
      <c r="J13" s="68" t="s">
        <v>44</v>
      </c>
      <c r="K13" s="68" t="s">
        <v>47</v>
      </c>
      <c r="L13" s="63"/>
      <c r="M13" s="69" t="s">
        <v>41</v>
      </c>
      <c r="N13" s="69"/>
      <c r="O13" s="63" t="str">
        <f>VLOOKUP(A13,'[3]fie nguon'!$C$2:$L$348,10,0)</f>
        <v>Quản lý chi thường xuyên ngân sách nhà nước cho giáo dục huyện Thanh Oai, thành phố Hà Nội</v>
      </c>
      <c r="P13" s="63" t="str">
        <f>VLOOKUP(A13,'[3]fie nguon'!$C$2:$N$348,12,0)</f>
        <v>TS. Nguyễn Thị Thu Hoài</v>
      </c>
      <c r="Q13" s="63" t="str">
        <f>VLOOKUP(A13,'[3]fie nguon'!$C$2:$O$348,13,0)</f>
        <v xml:space="preserve"> Trường ĐH Kinh tế, ĐHQG Hà Nội</v>
      </c>
      <c r="R13" s="63" t="str">
        <f>VLOOKUP(A13,'[3]fie nguon'!$C$2:$T$349,18,0)</f>
        <v>538/QĐ-ĐHKT ngày 19/03/2020</v>
      </c>
      <c r="S13" s="69"/>
      <c r="T13" s="70"/>
      <c r="U13" s="71"/>
      <c r="V13" s="72"/>
      <c r="W13" s="69" t="s">
        <v>33</v>
      </c>
      <c r="X13" s="68" t="s">
        <v>48</v>
      </c>
      <c r="Y13" s="70"/>
      <c r="Z13" s="69"/>
      <c r="AA13" s="69"/>
      <c r="AB13" s="69"/>
      <c r="AC13" s="69"/>
      <c r="AD13" s="69"/>
      <c r="AE13" s="69"/>
      <c r="AF13" s="67" t="s">
        <v>95</v>
      </c>
      <c r="AG13" s="73" t="s">
        <v>96</v>
      </c>
      <c r="AH13" s="74"/>
      <c r="AJ13" s="47" t="str">
        <f>VLOOKUP(A14,[1]QLKT!$AA$10:$AC$111,3,0)</f>
        <v>a</v>
      </c>
      <c r="AK13" s="47" t="e">
        <f>VLOOKUP(A13,[4]Sheet1!$A$1:$E$81,5,0)</f>
        <v>#N/A</v>
      </c>
    </row>
    <row r="14" spans="1:37" ht="81" customHeight="1">
      <c r="A14" s="82" t="str">
        <f t="shared" si="0"/>
        <v>Nguyễn Hồng Khang 27/06/1979</v>
      </c>
      <c r="B14" s="63">
        <v>8</v>
      </c>
      <c r="C14" s="68">
        <f>VLOOKUP(A14,'[2]tong 2 dot'!$A$7:$C$359,3,0)</f>
        <v>18057540</v>
      </c>
      <c r="D14" s="83" t="s">
        <v>97</v>
      </c>
      <c r="E14" s="84" t="s">
        <v>98</v>
      </c>
      <c r="F14" s="66"/>
      <c r="G14" s="85" t="s">
        <v>99</v>
      </c>
      <c r="H14" s="68" t="str">
        <f>VLOOKUP(A14,'[2]tong 2 dot'!$A$7:$G$379,7,0)</f>
        <v>Hà Tĩnh</v>
      </c>
      <c r="I14" s="68" t="str">
        <f>VLOOKUP(A14,'[2]tong 2 dot'!$A$7:$E$379,5,0)</f>
        <v>Nam</v>
      </c>
      <c r="J14" s="68" t="str">
        <f>VLOOKUP(A14,'[2]tong 2 dot'!$A$7:$H$379,8,0)</f>
        <v>QLKT</v>
      </c>
      <c r="K14" s="68" t="str">
        <f>VLOOKUP(A14,'[2]tong 2 dot'!$A$7:$J$379,10,0)</f>
        <v>QH-2018-E</v>
      </c>
      <c r="L14" s="63"/>
      <c r="M14" s="69" t="s">
        <v>100</v>
      </c>
      <c r="N14" s="69"/>
      <c r="O14" s="63" t="str">
        <f>VLOOKUP(A14,'[3]fie nguon'!$C$2:$L$348,10,0)</f>
        <v>Quản lý nhân lực tại Sở Khoa học và Công nghệ thành phố Hà Nội</v>
      </c>
      <c r="P14" s="63" t="str">
        <f>VLOOKUP(A14,'[3]fie nguon'!$C$2:$N$348,12,0)</f>
        <v>TS. Hoàng Khắc Lịch</v>
      </c>
      <c r="Q14" s="63" t="str">
        <f>VLOOKUP(A14,'[3]fie nguon'!$C$2:$O$348,13,0)</f>
        <v xml:space="preserve"> Trường ĐH Kinh tế, ĐHQG Hà Nội</v>
      </c>
      <c r="R14" s="63" t="str">
        <f>VLOOKUP(A14,'[3]fie nguon'!$C$2:$T$349,18,0)</f>
        <v>551/QĐ-ĐHKT ngày 19/03/2020</v>
      </c>
      <c r="S14" s="69"/>
      <c r="T14" s="70"/>
      <c r="U14" s="71"/>
      <c r="V14" s="72"/>
      <c r="W14" s="69" t="s">
        <v>33</v>
      </c>
      <c r="X14" s="68" t="str">
        <f>VLOOKUP(A14,'[2]tong 2 dot'!$A$7:$K$379,11,0)</f>
        <v>3286/QĐ-ĐHKT ngày 7/12/2018</v>
      </c>
      <c r="Y14" s="70"/>
      <c r="Z14" s="69"/>
      <c r="AA14" s="69"/>
      <c r="AB14" s="69"/>
      <c r="AC14" s="69"/>
      <c r="AD14" s="69"/>
      <c r="AE14" s="69"/>
      <c r="AF14" s="67" t="s">
        <v>101</v>
      </c>
      <c r="AG14" s="73" t="s">
        <v>102</v>
      </c>
      <c r="AH14" s="74"/>
      <c r="AJ14" s="47" t="e">
        <f>VLOOKUP(A15,[1]QLKT!$AA$10:$AC$111,3,0)</f>
        <v>#N/A</v>
      </c>
      <c r="AK14" s="47" t="e">
        <f>VLOOKUP(A14,[4]Sheet1!$A$1:$E$81,5,0)</f>
        <v>#N/A</v>
      </c>
    </row>
    <row r="15" spans="1:37" ht="96" customHeight="1">
      <c r="A15" s="82" t="str">
        <f t="shared" si="0"/>
        <v>Nguyễn Thị Thùy 06/10/1989</v>
      </c>
      <c r="B15" s="63">
        <v>9</v>
      </c>
      <c r="C15" s="68">
        <f>VLOOKUP(A15,'[2]tong 2 dot'!$A$7:$C$359,3,0)</f>
        <v>18057628</v>
      </c>
      <c r="D15" s="83" t="s">
        <v>103</v>
      </c>
      <c r="E15" s="84" t="s">
        <v>104</v>
      </c>
      <c r="F15" s="66"/>
      <c r="G15" s="85" t="s">
        <v>105</v>
      </c>
      <c r="H15" s="68" t="str">
        <f>VLOOKUP(A15,'[2]tong 2 dot'!$A$7:$G$379,7,0)</f>
        <v>Hà Tĩnh</v>
      </c>
      <c r="I15" s="68" t="str">
        <f>VLOOKUP(A15,'[2]tong 2 dot'!$A$7:$E$379,5,0)</f>
        <v>Nữ</v>
      </c>
      <c r="J15" s="68" t="str">
        <f>VLOOKUP(A15,'[2]tong 2 dot'!$A$7:$H$379,8,0)</f>
        <v>QTKD</v>
      </c>
      <c r="K15" s="68" t="str">
        <f>VLOOKUP(A15,'[2]tong 2 dot'!$A$7:$J$379,10,0)</f>
        <v>QH-2018-E</v>
      </c>
      <c r="L15" s="63"/>
      <c r="M15" s="69" t="s">
        <v>106</v>
      </c>
      <c r="N15" s="69"/>
      <c r="O15" s="63" t="str">
        <f>VLOOKUP(A15,'[3]fie nguon'!$C$2:$L$348,10,0)</f>
        <v>Tác động của năng lực lãnh đạo tới động lực làm việc của giao dịch viên tại Ngân hàng Thương mại Cổ phần Quân đội</v>
      </c>
      <c r="P15" s="63" t="str">
        <f>VLOOKUP(A15,'[3]fie nguon'!$C$2:$N$348,12,0)</f>
        <v>TS. Đặng Thị Hương</v>
      </c>
      <c r="Q15" s="63" t="str">
        <f>VLOOKUP(A15,'[3]fie nguon'!$C$2:$O$348,13,0)</f>
        <v xml:space="preserve"> Trường ĐH Kinh tế, ĐHQG Hà Nội</v>
      </c>
      <c r="R15" s="63" t="str">
        <f>VLOOKUP(A15,'[3]fie nguon'!$C$2:$T$349,18,0)</f>
        <v>622/QĐ-ĐHKT ngày 19/03/2020</v>
      </c>
      <c r="S15" s="69"/>
      <c r="T15" s="70"/>
      <c r="U15" s="71"/>
      <c r="V15" s="72"/>
      <c r="W15" s="69" t="s">
        <v>33</v>
      </c>
      <c r="X15" s="68" t="str">
        <f>VLOOKUP(A15,'[2]tong 2 dot'!$A$7:$K$379,11,0)</f>
        <v>3286/QĐ-ĐHKT ngày 7/12/2018</v>
      </c>
      <c r="Y15" s="70"/>
      <c r="Z15" s="69"/>
      <c r="AA15" s="69"/>
      <c r="AB15" s="69"/>
      <c r="AC15" s="69"/>
      <c r="AD15" s="69"/>
      <c r="AE15" s="69"/>
      <c r="AF15" s="67" t="s">
        <v>107</v>
      </c>
      <c r="AG15" s="73" t="s">
        <v>108</v>
      </c>
      <c r="AH15" s="74"/>
      <c r="AJ15" s="47" t="str">
        <f>VLOOKUP(A16,[1]QLKT!$AA$10:$AC$111,3,0)</f>
        <v>a</v>
      </c>
      <c r="AK15" s="47" t="e">
        <f>VLOOKUP(A15,[4]Sheet1!$A$1:$E$81,5,0)</f>
        <v>#N/A</v>
      </c>
    </row>
    <row r="16" spans="1:37" ht="83.25" customHeight="1">
      <c r="A16" s="82" t="str">
        <f t="shared" si="0"/>
        <v>Nguyễn Hồng Liên 02/05/1981</v>
      </c>
      <c r="B16" s="63">
        <v>10</v>
      </c>
      <c r="C16" s="68" t="s">
        <v>125</v>
      </c>
      <c r="D16" s="83" t="s">
        <v>97</v>
      </c>
      <c r="E16" s="84" t="s">
        <v>109</v>
      </c>
      <c r="F16" s="66"/>
      <c r="G16" s="85" t="s">
        <v>110</v>
      </c>
      <c r="H16" s="68" t="s">
        <v>42</v>
      </c>
      <c r="I16" s="68" t="s">
        <v>38</v>
      </c>
      <c r="J16" s="68" t="s">
        <v>44</v>
      </c>
      <c r="K16" s="68" t="s">
        <v>47</v>
      </c>
      <c r="L16" s="63"/>
      <c r="M16" s="69" t="s">
        <v>100</v>
      </c>
      <c r="N16" s="69"/>
      <c r="O16" s="63" t="str">
        <f>VLOOKUP(A16,'[3]fie nguon'!$C$2:$L$348,10,0)</f>
        <v>Quản lý trang thiết bị máy soi của ngành Hải quan ở Việt Nam</v>
      </c>
      <c r="P16" s="63" t="str">
        <f>VLOOKUP(A16,'[3]fie nguon'!$C$2:$N$348,12,0)</f>
        <v>PGS.TS Nguyễn Trúc Lê</v>
      </c>
      <c r="Q16" s="63" t="str">
        <f>VLOOKUP(A16,'[3]fie nguon'!$C$2:$O$348,13,0)</f>
        <v xml:space="preserve"> Trường ĐH Kinh tế, ĐHQG Hà Nội</v>
      </c>
      <c r="R16" s="63" t="str">
        <f>VLOOKUP(A16,'[3]fie nguon'!$C$2:$T$349,18,0)</f>
        <v>553/QĐ-ĐHKT ngày 19/03/2020</v>
      </c>
      <c r="S16" s="69"/>
      <c r="T16" s="70"/>
      <c r="U16" s="71"/>
      <c r="V16" s="72"/>
      <c r="W16" s="69" t="s">
        <v>33</v>
      </c>
      <c r="X16" s="68" t="s">
        <v>79</v>
      </c>
      <c r="Y16" s="70"/>
      <c r="Z16" s="69"/>
      <c r="AA16" s="69"/>
      <c r="AB16" s="69"/>
      <c r="AC16" s="69"/>
      <c r="AD16" s="69"/>
      <c r="AE16" s="69"/>
      <c r="AF16" s="67" t="s">
        <v>111</v>
      </c>
      <c r="AG16" s="73" t="s">
        <v>112</v>
      </c>
      <c r="AH16" s="74"/>
      <c r="AJ16" s="47" t="e">
        <f>VLOOKUP(A17,[1]QLKT!$AA$10:$AC$111,3,0)</f>
        <v>#N/A</v>
      </c>
      <c r="AK16" s="47" t="e">
        <f>VLOOKUP(A16,[4]Sheet1!$A$1:$E$81,5,0)</f>
        <v>#N/A</v>
      </c>
    </row>
    <row r="17" spans="1:37" ht="94.5" customHeight="1">
      <c r="A17" s="82" t="str">
        <f t="shared" si="0"/>
        <v>Nguyễn Mạnh Toàn 23/05/1985</v>
      </c>
      <c r="B17" s="63">
        <v>11</v>
      </c>
      <c r="C17" s="68">
        <v>16055064</v>
      </c>
      <c r="D17" s="83" t="s">
        <v>113</v>
      </c>
      <c r="E17" s="84" t="s">
        <v>114</v>
      </c>
      <c r="F17" s="66"/>
      <c r="G17" s="85" t="s">
        <v>115</v>
      </c>
      <c r="H17" s="68" t="s">
        <v>34</v>
      </c>
      <c r="I17" s="64" t="s">
        <v>35</v>
      </c>
      <c r="J17" s="68" t="s">
        <v>53</v>
      </c>
      <c r="K17" s="68" t="s">
        <v>116</v>
      </c>
      <c r="L17" s="63"/>
      <c r="M17" s="69" t="s">
        <v>117</v>
      </c>
      <c r="N17" s="69"/>
      <c r="O17" s="63" t="s">
        <v>118</v>
      </c>
      <c r="P17" s="63" t="s">
        <v>119</v>
      </c>
      <c r="Q17" s="63" t="s">
        <v>120</v>
      </c>
      <c r="R17" s="63" t="s">
        <v>123</v>
      </c>
      <c r="S17" s="69"/>
      <c r="T17" s="70"/>
      <c r="U17" s="71"/>
      <c r="V17" s="72"/>
      <c r="W17" s="69" t="s">
        <v>33</v>
      </c>
      <c r="X17" s="68" t="s">
        <v>124</v>
      </c>
      <c r="Y17" s="70"/>
      <c r="Z17" s="69"/>
      <c r="AA17" s="69"/>
      <c r="AB17" s="69"/>
      <c r="AC17" s="69"/>
      <c r="AD17" s="69"/>
      <c r="AE17" s="69"/>
      <c r="AF17" s="67" t="s">
        <v>121</v>
      </c>
      <c r="AG17" s="73" t="s">
        <v>122</v>
      </c>
      <c r="AH17" s="75">
        <f>25500</f>
        <v>25500</v>
      </c>
      <c r="AJ17" s="47" t="str">
        <f>VLOOKUP(A18,[1]QLKT!$AA$10:$AC$111,3,0)</f>
        <v>a</v>
      </c>
      <c r="AK17" s="47" t="e">
        <f>VLOOKUP(A17,[4]Sheet1!$A$1:$E$81,5,0)</f>
        <v>#N/A</v>
      </c>
    </row>
    <row r="18" spans="1:37" ht="69.75" customHeight="1">
      <c r="A18" s="82" t="str">
        <f t="shared" si="0"/>
        <v>Nguyễn Thị Thu Thủy 27/04/1977</v>
      </c>
      <c r="B18" s="63">
        <v>12</v>
      </c>
      <c r="C18" s="68">
        <f>VLOOKUP(A18,'[2]tong 2 dot'!$A$7:$C$359,3,0)</f>
        <v>18057577</v>
      </c>
      <c r="D18" s="83" t="s">
        <v>126</v>
      </c>
      <c r="E18" s="84" t="s">
        <v>127</v>
      </c>
      <c r="F18" s="66"/>
      <c r="G18" s="85" t="s">
        <v>128</v>
      </c>
      <c r="H18" s="68" t="str">
        <f>VLOOKUP(A18,'[2]tong 2 dot'!$A$7:$G$379,7,0)</f>
        <v>Nam Định</v>
      </c>
      <c r="I18" s="68" t="str">
        <f>VLOOKUP(A18,'[2]tong 2 dot'!$A$7:$E$379,5,0)</f>
        <v>Nữ</v>
      </c>
      <c r="J18" s="68" t="str">
        <f>VLOOKUP(A18,'[2]tong 2 dot'!$A$7:$H$379,8,0)</f>
        <v>QLKT</v>
      </c>
      <c r="K18" s="68" t="str">
        <f>VLOOKUP(A18,'[2]tong 2 dot'!$A$7:$J$379,10,0)</f>
        <v>QH-2018-E</v>
      </c>
      <c r="L18" s="63"/>
      <c r="M18" s="69" t="s">
        <v>41</v>
      </c>
      <c r="N18" s="69"/>
      <c r="O18" s="63" t="str">
        <f>VLOOKUP(A18,'[3]fie nguon'!$C$2:$L$348,10,0)</f>
        <v>Quản lý tài chính tại Sở thông tin và truyền thông Hà Nội</v>
      </c>
      <c r="P18" s="63" t="str">
        <f>VLOOKUP(A18,'[3]fie nguon'!$C$2:$N$348,12,0)</f>
        <v>TS. Nguyễn Thùy Anh</v>
      </c>
      <c r="Q18" s="63" t="str">
        <f>VLOOKUP(A18,'[3]fie nguon'!$C$2:$O$348,13,0)</f>
        <v xml:space="preserve"> Trường ĐH Kinh tế, ĐHQG Hà Nội</v>
      </c>
      <c r="R18" s="63" t="str">
        <f>VLOOKUP(A18,'[3]fie nguon'!$C$2:$T$349,18,0)</f>
        <v>583/QĐ-ĐHKT ngày 19/03/2020</v>
      </c>
      <c r="S18" s="69"/>
      <c r="T18" s="70"/>
      <c r="U18" s="71"/>
      <c r="V18" s="72"/>
      <c r="W18" s="69" t="s">
        <v>33</v>
      </c>
      <c r="X18" s="68" t="str">
        <f>VLOOKUP(A18,'[2]tong 2 dot'!$A$7:$K$379,11,0)</f>
        <v>3286/QĐ-ĐHKT ngày 7/12/2018</v>
      </c>
      <c r="Y18" s="70"/>
      <c r="Z18" s="69"/>
      <c r="AA18" s="69"/>
      <c r="AB18" s="69"/>
      <c r="AC18" s="69"/>
      <c r="AD18" s="69"/>
      <c r="AE18" s="69"/>
      <c r="AF18" s="67" t="s">
        <v>129</v>
      </c>
      <c r="AG18" s="73" t="s">
        <v>130</v>
      </c>
      <c r="AH18" s="74"/>
      <c r="AJ18" s="47" t="e">
        <f>VLOOKUP(A19,[1]QLKT!$AA$10:$AC$111,3,0)</f>
        <v>#N/A</v>
      </c>
      <c r="AK18" s="47" t="e">
        <f>VLOOKUP(A18,[4]Sheet1!$A$1:$E$81,5,0)</f>
        <v>#N/A</v>
      </c>
    </row>
    <row r="19" spans="1:37" ht="69.75" customHeight="1">
      <c r="A19" s="82" t="str">
        <f t="shared" si="0"/>
        <v>Lê Đức Cường 28/06/1982</v>
      </c>
      <c r="B19" s="63">
        <v>13</v>
      </c>
      <c r="C19" s="68">
        <f>VLOOKUP(A19,'[2]tong 2 dot'!$A$7:$C$359,3,0)</f>
        <v>18057599</v>
      </c>
      <c r="D19" s="83" t="s">
        <v>131</v>
      </c>
      <c r="E19" s="84" t="s">
        <v>132</v>
      </c>
      <c r="F19" s="66"/>
      <c r="G19" s="85" t="s">
        <v>133</v>
      </c>
      <c r="H19" s="68" t="str">
        <f>VLOOKUP(A19,'[2]tong 2 dot'!$A$7:$G$379,7,0)</f>
        <v>Bắc Ninh</v>
      </c>
      <c r="I19" s="68" t="str">
        <f>VLOOKUP(A19,'[2]tong 2 dot'!$A$7:$E$379,5,0)</f>
        <v>Nam</v>
      </c>
      <c r="J19" s="68" t="str">
        <f>VLOOKUP(A19,'[2]tong 2 dot'!$A$7:$H$379,8,0)</f>
        <v>QTKD</v>
      </c>
      <c r="K19" s="68" t="str">
        <f>VLOOKUP(A19,'[2]tong 2 dot'!$A$7:$J$379,10,0)</f>
        <v>QH-2018-E</v>
      </c>
      <c r="L19" s="63"/>
      <c r="M19" s="69" t="s">
        <v>106</v>
      </c>
      <c r="N19" s="69"/>
      <c r="O19" s="63" t="str">
        <f>VLOOKUP(A19,'[3]fie nguon'!$C$2:$L$348,10,0)</f>
        <v>Năng lực cạnh tranh của Tổng công ty Viễn thông Mobifone trong kinh doanh dịch vụ viễn thông quốc tế</v>
      </c>
      <c r="P19" s="63" t="str">
        <f>VLOOKUP(A19,'[3]fie nguon'!$C$2:$N$348,12,0)</f>
        <v>PGS.TS. Nhâm Phong Tuân</v>
      </c>
      <c r="Q19" s="63" t="str">
        <f>VLOOKUP(A19,'[3]fie nguon'!$C$2:$O$348,13,0)</f>
        <v xml:space="preserve"> Trường ĐH Kinh tế, ĐHQG Hà Nội</v>
      </c>
      <c r="R19" s="63" t="str">
        <f>VLOOKUP(A19,'[3]fie nguon'!$C$2:$T$349,18,0)</f>
        <v>596/QĐ-ĐHKT ngày 19/03/2020</v>
      </c>
      <c r="S19" s="69"/>
      <c r="T19" s="70"/>
      <c r="U19" s="71"/>
      <c r="V19" s="72"/>
      <c r="W19" s="69" t="s">
        <v>37</v>
      </c>
      <c r="X19" s="68" t="str">
        <f>VLOOKUP(A19,'[2]tong 2 dot'!$A$7:$K$379,11,0)</f>
        <v>3286/QĐ-ĐHKT ngày 7/12/2018</v>
      </c>
      <c r="Y19" s="70"/>
      <c r="Z19" s="69"/>
      <c r="AA19" s="69"/>
      <c r="AB19" s="69"/>
      <c r="AC19" s="69"/>
      <c r="AD19" s="69"/>
      <c r="AE19" s="69"/>
      <c r="AF19" s="67" t="s">
        <v>134</v>
      </c>
      <c r="AG19" s="73" t="s">
        <v>135</v>
      </c>
      <c r="AH19" s="74"/>
      <c r="AJ19" s="47" t="str">
        <f>VLOOKUP(A20,[1]QLKT!$AA$10:$AC$111,3,0)</f>
        <v>a</v>
      </c>
      <c r="AK19" s="47" t="e">
        <f>VLOOKUP(A19,[4]Sheet1!$A$1:$E$81,5,0)</f>
        <v>#N/A</v>
      </c>
    </row>
    <row r="20" spans="1:37" ht="72" customHeight="1">
      <c r="A20" s="82" t="str">
        <f t="shared" si="0"/>
        <v>Cao Thị Hương Giang 02/09/1992</v>
      </c>
      <c r="B20" s="63">
        <v>14</v>
      </c>
      <c r="C20" s="68">
        <v>17058326</v>
      </c>
      <c r="D20" s="83" t="s">
        <v>136</v>
      </c>
      <c r="E20" s="84" t="s">
        <v>137</v>
      </c>
      <c r="F20" s="66"/>
      <c r="G20" s="85" t="s">
        <v>138</v>
      </c>
      <c r="H20" s="68" t="s">
        <v>42</v>
      </c>
      <c r="I20" s="68" t="s">
        <v>38</v>
      </c>
      <c r="J20" s="68" t="s">
        <v>40</v>
      </c>
      <c r="K20" s="68" t="s">
        <v>39</v>
      </c>
      <c r="L20" s="63"/>
      <c r="M20" s="69"/>
      <c r="N20" s="69"/>
      <c r="O20" s="63" t="s">
        <v>139</v>
      </c>
      <c r="P20" s="63" t="s">
        <v>140</v>
      </c>
      <c r="Q20" s="63" t="s">
        <v>43</v>
      </c>
      <c r="R20" s="63" t="s">
        <v>141</v>
      </c>
      <c r="S20" s="69"/>
      <c r="T20" s="70"/>
      <c r="U20" s="71"/>
      <c r="V20" s="72"/>
      <c r="W20" s="69" t="s">
        <v>36</v>
      </c>
      <c r="X20" s="68" t="s">
        <v>45</v>
      </c>
      <c r="Y20" s="70"/>
      <c r="Z20" s="69"/>
      <c r="AA20" s="69"/>
      <c r="AB20" s="69"/>
      <c r="AC20" s="69"/>
      <c r="AD20" s="69"/>
      <c r="AE20" s="69"/>
      <c r="AF20" s="67" t="s">
        <v>142</v>
      </c>
      <c r="AG20" s="73" t="s">
        <v>143</v>
      </c>
      <c r="AH20" s="74">
        <f>6675+7350</f>
        <v>14025</v>
      </c>
      <c r="AJ20" s="47" t="str">
        <f>VLOOKUP(A21,[1]QLKT!$AA$10:$AC$111,3,0)</f>
        <v>a</v>
      </c>
      <c r="AK20" s="47" t="e">
        <f>VLOOKUP(A20,[4]Sheet1!$A$1:$E$81,5,0)</f>
        <v>#N/A</v>
      </c>
    </row>
    <row r="21" spans="1:37" ht="81" customHeight="1">
      <c r="A21" s="82" t="str">
        <f t="shared" si="0"/>
        <v>Nguyễn Thị Phượng 05/09/1982</v>
      </c>
      <c r="B21" s="63">
        <v>15</v>
      </c>
      <c r="C21" s="68">
        <f>VLOOKUP(A21,'[2]tong 2 dot'!$A$7:$C$359,3,0)</f>
        <v>18057562</v>
      </c>
      <c r="D21" s="83" t="s">
        <v>103</v>
      </c>
      <c r="E21" s="84" t="s">
        <v>69</v>
      </c>
      <c r="F21" s="66"/>
      <c r="G21" s="85" t="s">
        <v>144</v>
      </c>
      <c r="H21" s="68" t="str">
        <f>VLOOKUP(A21,'[2]tong 2 dot'!$A$7:$G$379,7,0)</f>
        <v>Bắc Ninh</v>
      </c>
      <c r="I21" s="68" t="str">
        <f>VLOOKUP(A21,'[2]tong 2 dot'!$A$7:$E$379,5,0)</f>
        <v>Nữ</v>
      </c>
      <c r="J21" s="68" t="str">
        <f>VLOOKUP(A21,'[2]tong 2 dot'!$A$7:$H$379,8,0)</f>
        <v>QLKT</v>
      </c>
      <c r="K21" s="68" t="str">
        <f>VLOOKUP(A21,'[2]tong 2 dot'!$A$7:$J$379,10,0)</f>
        <v>QH-2018-E</v>
      </c>
      <c r="L21" s="63"/>
      <c r="M21" s="69" t="s">
        <v>41</v>
      </c>
      <c r="N21" s="69"/>
      <c r="O21" s="63" t="str">
        <f>VLOOKUP(A21,'[3]fie nguon'!$C$2:$L$348,10,0)</f>
        <v>Quản lý nhân lực tại Công ty cổ phần Điện lực Dầu khí Nhơn Trạch 2</v>
      </c>
      <c r="P21" s="63" t="str">
        <f>VLOOKUP(A21,'[3]fie nguon'!$C$2:$N$348,12,0)</f>
        <v>PGS.TS Nguyễn Trúc Lê</v>
      </c>
      <c r="Q21" s="63" t="str">
        <f>VLOOKUP(A21,'[3]fie nguon'!$C$2:$O$348,13,0)</f>
        <v xml:space="preserve"> Trường ĐH Kinh tế, ĐHQG Hà Nội</v>
      </c>
      <c r="R21" s="63" t="str">
        <f>VLOOKUP(A21,'[3]fie nguon'!$C$2:$T$349,18,0)</f>
        <v>568/QĐ-ĐHKT ngày 19/03/2020</v>
      </c>
      <c r="S21" s="69"/>
      <c r="T21" s="70"/>
      <c r="U21" s="71"/>
      <c r="V21" s="72"/>
      <c r="W21" s="69" t="s">
        <v>33</v>
      </c>
      <c r="X21" s="68" t="str">
        <f>VLOOKUP(A21,'[2]tong 2 dot'!$A$7:$K$379,11,0)</f>
        <v>3286/QĐ-ĐHKT ngày 7/12/2018</v>
      </c>
      <c r="Y21" s="70"/>
      <c r="Z21" s="69"/>
      <c r="AA21" s="69"/>
      <c r="AB21" s="69"/>
      <c r="AC21" s="69"/>
      <c r="AD21" s="69"/>
      <c r="AE21" s="69"/>
      <c r="AF21" s="67" t="s">
        <v>145</v>
      </c>
      <c r="AG21" s="73" t="s">
        <v>146</v>
      </c>
      <c r="AH21" s="74"/>
      <c r="AJ21" s="47" t="str">
        <f>VLOOKUP(A22,[1]QLKT!$AA$10:$AC$111,3,0)</f>
        <v>a</v>
      </c>
      <c r="AK21" s="47" t="e">
        <f>VLOOKUP(A21,[4]Sheet1!$A$1:$E$81,5,0)</f>
        <v>#N/A</v>
      </c>
    </row>
    <row r="22" spans="1:37" ht="81.75" customHeight="1">
      <c r="A22" s="82" t="str">
        <f t="shared" si="0"/>
        <v>Trần Hương Trà 01/07/1993</v>
      </c>
      <c r="B22" s="63">
        <v>16</v>
      </c>
      <c r="C22" s="68">
        <f>VLOOKUP(A22,'[2]tong 2 dot'!$A$7:$C$359,3,0)</f>
        <v>18057580</v>
      </c>
      <c r="D22" s="83" t="s">
        <v>147</v>
      </c>
      <c r="E22" s="84" t="s">
        <v>148</v>
      </c>
      <c r="F22" s="66"/>
      <c r="G22" s="85" t="s">
        <v>149</v>
      </c>
      <c r="H22" s="68" t="str">
        <f>VLOOKUP(A22,'[2]tong 2 dot'!$A$7:$G$379,7,0)</f>
        <v>Hà Nội</v>
      </c>
      <c r="I22" s="68" t="str">
        <f>VLOOKUP(A22,'[2]tong 2 dot'!$A$7:$E$379,5,0)</f>
        <v>Nữ</v>
      </c>
      <c r="J22" s="68" t="str">
        <f>VLOOKUP(A22,'[2]tong 2 dot'!$A$7:$H$379,8,0)</f>
        <v>QLKT</v>
      </c>
      <c r="K22" s="68" t="str">
        <f>VLOOKUP(A22,'[2]tong 2 dot'!$A$7:$J$379,10,0)</f>
        <v>QH-2018-E</v>
      </c>
      <c r="L22" s="63"/>
      <c r="M22" s="69" t="s">
        <v>100</v>
      </c>
      <c r="N22" s="69"/>
      <c r="O22" s="63" t="str">
        <f>VLOOKUP(A22,'[3]fie nguon'!$C$2:$L$348,10,0)</f>
        <v xml:space="preserve">Quản lý vốn đầu tư xây dựng cơ bản từ ngân sách nhà nước tại Ban Quản lý dự án đầu tư xây dựng quận Cầu Giấy </v>
      </c>
      <c r="P22" s="63" t="str">
        <f>VLOOKUP(A22,'[3]fie nguon'!$C$2:$N$348,12,0)</f>
        <v>TS. Phạm Minh Tuấn</v>
      </c>
      <c r="Q22" s="63" t="str">
        <f>VLOOKUP(A22,'[3]fie nguon'!$C$2:$O$348,13,0)</f>
        <v xml:space="preserve"> Trường ĐH Kinh tế, ĐHQG Hà Nội</v>
      </c>
      <c r="R22" s="63" t="str">
        <f>VLOOKUP(A22,'[3]fie nguon'!$C$2:$T$349,18,0)</f>
        <v>783/QĐ-ĐHKT ngày 31/3/2020</v>
      </c>
      <c r="S22" s="69"/>
      <c r="T22" s="70"/>
      <c r="U22" s="71"/>
      <c r="V22" s="72"/>
      <c r="W22" s="69" t="s">
        <v>37</v>
      </c>
      <c r="X22" s="68" t="str">
        <f>VLOOKUP(A22,'[2]tong 2 dot'!$A$7:$K$379,11,0)</f>
        <v>3286/QĐ-ĐHKT ngày 7/12/2018</v>
      </c>
      <c r="Y22" s="70"/>
      <c r="Z22" s="69"/>
      <c r="AA22" s="69"/>
      <c r="AB22" s="69"/>
      <c r="AC22" s="69"/>
      <c r="AD22" s="69"/>
      <c r="AE22" s="69"/>
      <c r="AF22" s="67" t="s">
        <v>150</v>
      </c>
      <c r="AG22" s="73" t="s">
        <v>151</v>
      </c>
      <c r="AH22" s="74"/>
      <c r="AJ22" s="47" t="str">
        <f>VLOOKUP(A23,[1]QLKT!$AA$10:$AC$111,3,0)</f>
        <v>a</v>
      </c>
      <c r="AK22" s="47" t="e">
        <f>VLOOKUP(A22,[4]Sheet1!$A$1:$E$81,5,0)</f>
        <v>#N/A</v>
      </c>
    </row>
    <row r="23" spans="1:37" ht="94.5" customHeight="1">
      <c r="A23" s="82" t="str">
        <f t="shared" si="0"/>
        <v>Bùi Thị Kim Ngân 06/09/1994</v>
      </c>
      <c r="B23" s="63">
        <v>17</v>
      </c>
      <c r="C23" s="68">
        <f>VLOOKUP(A23,'[2]tong 2 dot'!$A$7:$C$359,3,0)</f>
        <v>18057550</v>
      </c>
      <c r="D23" s="83" t="s">
        <v>152</v>
      </c>
      <c r="E23" s="84" t="s">
        <v>153</v>
      </c>
      <c r="F23" s="66"/>
      <c r="G23" s="85" t="s">
        <v>154</v>
      </c>
      <c r="H23" s="68" t="str">
        <f>VLOOKUP(A23,'[2]tong 2 dot'!$A$7:$G$379,7,0)</f>
        <v>Vĩnh Phúc</v>
      </c>
      <c r="I23" s="68" t="str">
        <f>VLOOKUP(A23,'[2]tong 2 dot'!$A$7:$E$379,5,0)</f>
        <v>Nữ</v>
      </c>
      <c r="J23" s="68" t="str">
        <f>VLOOKUP(A23,'[2]tong 2 dot'!$A$7:$H$379,8,0)</f>
        <v>QLKT</v>
      </c>
      <c r="K23" s="68" t="str">
        <f>VLOOKUP(A23,'[2]tong 2 dot'!$A$7:$J$379,10,0)</f>
        <v>QH-2018-E</v>
      </c>
      <c r="L23" s="63"/>
      <c r="M23" s="69" t="s">
        <v>41</v>
      </c>
      <c r="N23" s="69"/>
      <c r="O23" s="63" t="str">
        <f>VLOOKUP(A23,'[3]fie nguon'!$C$2:$L$348,10,0)</f>
        <v xml:space="preserve">Quản lý tài chính tại Công ty Cổ phần dược phẩm và thiết bị y tế Đông Nam Á </v>
      </c>
      <c r="P23" s="63" t="str">
        <f>VLOOKUP(A23,'[3]fie nguon'!$C$2:$N$348,12,0)</f>
        <v>PGS.TS Trần Đức Hiệp</v>
      </c>
      <c r="Q23" s="63" t="str">
        <f>VLOOKUP(A23,'[3]fie nguon'!$C$2:$O$348,13,0)</f>
        <v xml:space="preserve"> Trường ĐH Kinh tế, ĐHQG Hà Nội</v>
      </c>
      <c r="R23" s="63" t="str">
        <f>VLOOKUP(A23,'[3]fie nguon'!$C$2:$T$349,18,0)</f>
        <v>558/QĐ-ĐHKT ngày 19/03/2020</v>
      </c>
      <c r="S23" s="69"/>
      <c r="T23" s="70"/>
      <c r="U23" s="71"/>
      <c r="V23" s="72"/>
      <c r="W23" s="69" t="s">
        <v>37</v>
      </c>
      <c r="X23" s="68" t="str">
        <f>VLOOKUP(A23,'[2]tong 2 dot'!$A$7:$K$379,11,0)</f>
        <v>3286/QĐ-ĐHKT ngày 7/12/2018</v>
      </c>
      <c r="Y23" s="70"/>
      <c r="Z23" s="69"/>
      <c r="AA23" s="69"/>
      <c r="AB23" s="69"/>
      <c r="AC23" s="69"/>
      <c r="AD23" s="69"/>
      <c r="AE23" s="69"/>
      <c r="AF23" s="67" t="s">
        <v>155</v>
      </c>
      <c r="AG23" s="73" t="s">
        <v>156</v>
      </c>
      <c r="AH23" s="74"/>
      <c r="AJ23" s="47" t="e">
        <f>VLOOKUP(A24,[1]QLKT!$AA$10:$AC$111,3,0)</f>
        <v>#N/A</v>
      </c>
      <c r="AK23" s="47" t="e">
        <f>VLOOKUP(A23,[4]Sheet1!$A$1:$E$81,5,0)</f>
        <v>#N/A</v>
      </c>
    </row>
    <row r="24" spans="1:37" ht="72" customHeight="1">
      <c r="A24" s="82" t="str">
        <f t="shared" si="0"/>
        <v>Lê Thị Phương 17/05/1989</v>
      </c>
      <c r="B24" s="63">
        <v>18</v>
      </c>
      <c r="C24" s="68">
        <f>VLOOKUP(A24,'[2]tong 2 dot'!$A$7:$C$359,3,0)</f>
        <v>18057621</v>
      </c>
      <c r="D24" s="83" t="s">
        <v>157</v>
      </c>
      <c r="E24" s="84" t="s">
        <v>158</v>
      </c>
      <c r="F24" s="66"/>
      <c r="G24" s="85" t="s">
        <v>159</v>
      </c>
      <c r="H24" s="68" t="str">
        <f>VLOOKUP(A24,'[2]tong 2 dot'!$A$7:$G$379,7,0)</f>
        <v>Thanh Hóa</v>
      </c>
      <c r="I24" s="68" t="str">
        <f>VLOOKUP(A24,'[2]tong 2 dot'!$A$7:$E$379,5,0)</f>
        <v>Nữ</v>
      </c>
      <c r="J24" s="68" t="str">
        <f>VLOOKUP(A24,'[2]tong 2 dot'!$A$7:$H$379,8,0)</f>
        <v>QTKD</v>
      </c>
      <c r="K24" s="68" t="str">
        <f>VLOOKUP(A24,'[2]tong 2 dot'!$A$7:$J$379,10,0)</f>
        <v>QH-2018-E</v>
      </c>
      <c r="L24" s="63"/>
      <c r="M24" s="69" t="s">
        <v>106</v>
      </c>
      <c r="N24" s="69"/>
      <c r="O24" s="63" t="str">
        <f>VLOOKUP(A24,'[3]fie nguon'!$C$2:$L$348,10,0)</f>
        <v>Tuyển dụng lao động phổ thông tại Công ty TNHH sản xuất Biel Crystal Việt Nam</v>
      </c>
      <c r="P24" s="63" t="str">
        <f>VLOOKUP(A24,'[3]fie nguon'!$C$2:$N$348,12,0)</f>
        <v>TS. Đỗ Xuân Trường</v>
      </c>
      <c r="Q24" s="63" t="str">
        <f>VLOOKUP(A24,'[3]fie nguon'!$C$2:$O$348,13,0)</f>
        <v xml:space="preserve"> Trường ĐH Kinh tế, ĐHQG Hà Nội</v>
      </c>
      <c r="R24" s="63" t="str">
        <f>VLOOKUP(A24,'[3]fie nguon'!$C$2:$T$349,18,0)</f>
        <v>619/QĐ-ĐHKT ngày 19/03/2020</v>
      </c>
      <c r="S24" s="69"/>
      <c r="T24" s="70"/>
      <c r="U24" s="71"/>
      <c r="V24" s="72"/>
      <c r="W24" s="69" t="s">
        <v>33</v>
      </c>
      <c r="X24" s="68" t="str">
        <f>VLOOKUP(A24,'[2]tong 2 dot'!$A$7:$K$379,11,0)</f>
        <v>3286/QĐ-ĐHKT ngày 7/12/2018</v>
      </c>
      <c r="Y24" s="70"/>
      <c r="Z24" s="69"/>
      <c r="AA24" s="69"/>
      <c r="AB24" s="69"/>
      <c r="AC24" s="69"/>
      <c r="AD24" s="69"/>
      <c r="AE24" s="69"/>
      <c r="AF24" s="67" t="s">
        <v>160</v>
      </c>
      <c r="AG24" s="73" t="s">
        <v>161</v>
      </c>
      <c r="AH24" s="184" t="s">
        <v>166</v>
      </c>
      <c r="AJ24" s="47" t="e">
        <f>VLOOKUP(A25,[1]QLKT!$AA$10:$AC$111,3,0)</f>
        <v>#N/A</v>
      </c>
      <c r="AK24" s="47" t="e">
        <f>VLOOKUP(A24,[4]Sheet1!$A$1:$E$81,5,0)</f>
        <v>#N/A</v>
      </c>
    </row>
    <row r="25" spans="1:37" ht="72" customHeight="1">
      <c r="A25" s="82" t="str">
        <f t="shared" si="0"/>
        <v>Hoàng Thị Thu Phương 09/03/1982</v>
      </c>
      <c r="B25" s="63">
        <v>19</v>
      </c>
      <c r="C25" s="68">
        <f>VLOOKUP(A25,'[2]tong 2 dot'!$A$7:$C$359,3,0)</f>
        <v>18057619</v>
      </c>
      <c r="D25" s="83" t="s">
        <v>162</v>
      </c>
      <c r="E25" s="84" t="s">
        <v>158</v>
      </c>
      <c r="F25" s="66"/>
      <c r="G25" s="85" t="s">
        <v>163</v>
      </c>
      <c r="H25" s="68" t="str">
        <f>VLOOKUP(A25,'[2]tong 2 dot'!$A$7:$G$379,7,0)</f>
        <v>Phú Thọ</v>
      </c>
      <c r="I25" s="68" t="str">
        <f>VLOOKUP(A25,'[2]tong 2 dot'!$A$7:$E$379,5,0)</f>
        <v>Nữ</v>
      </c>
      <c r="J25" s="68" t="str">
        <f>VLOOKUP(A25,'[2]tong 2 dot'!$A$7:$H$379,8,0)</f>
        <v>QTKD</v>
      </c>
      <c r="K25" s="68" t="str">
        <f>VLOOKUP(A25,'[2]tong 2 dot'!$A$7:$J$379,10,0)</f>
        <v>QH-2018-E</v>
      </c>
      <c r="L25" s="63"/>
      <c r="M25" s="69" t="s">
        <v>106</v>
      </c>
      <c r="N25" s="69"/>
      <c r="O25" s="63" t="str">
        <f>VLOOKUP(A25,'[3]fie nguon'!$C$2:$L$348,10,0)</f>
        <v>Phát triển nguồn nhân lực tại Ngân hàng Chính sách xã hội - Chi nhánh Hà Nội</v>
      </c>
      <c r="P25" s="63" t="str">
        <f>VLOOKUP(A25,'[3]fie nguon'!$C$2:$N$348,12,0)</f>
        <v>TS. Đỗ Xuân Trường</v>
      </c>
      <c r="Q25" s="63" t="str">
        <f>VLOOKUP(A25,'[3]fie nguon'!$C$2:$O$348,13,0)</f>
        <v xml:space="preserve"> Trường ĐH Kinh tế, ĐHQG Hà Nội</v>
      </c>
      <c r="R25" s="63" t="str">
        <f>VLOOKUP(A25,'[3]fie nguon'!$C$2:$T$349,18,0)</f>
        <v>617/QĐ-ĐHKT ngày 19/03/2020</v>
      </c>
      <c r="S25" s="69"/>
      <c r="T25" s="70"/>
      <c r="U25" s="71"/>
      <c r="V25" s="72"/>
      <c r="W25" s="69" t="s">
        <v>33</v>
      </c>
      <c r="X25" s="68" t="str">
        <f>VLOOKUP(A25,'[2]tong 2 dot'!$A$7:$K$379,11,0)</f>
        <v>3286/QĐ-ĐHKT ngày 7/12/2018</v>
      </c>
      <c r="Y25" s="70"/>
      <c r="Z25" s="69"/>
      <c r="AA25" s="69"/>
      <c r="AB25" s="69"/>
      <c r="AC25" s="69"/>
      <c r="AD25" s="69"/>
      <c r="AE25" s="69"/>
      <c r="AF25" s="67" t="s">
        <v>164</v>
      </c>
      <c r="AG25" s="73" t="s">
        <v>165</v>
      </c>
      <c r="AH25" s="185"/>
      <c r="AJ25" s="47" t="str">
        <f>VLOOKUP(A26,[1]QLKT!$AA$10:$AC$111,3,0)</f>
        <v>a</v>
      </c>
      <c r="AK25" s="47" t="e">
        <f>VLOOKUP(A25,[4]Sheet1!$A$1:$E$81,5,0)</f>
        <v>#N/A</v>
      </c>
    </row>
    <row r="26" spans="1:37" ht="79.5" customHeight="1">
      <c r="A26" s="82" t="str">
        <f t="shared" si="0"/>
        <v>Nguyễn Thị Dung 03/10/1980</v>
      </c>
      <c r="B26" s="63">
        <v>20</v>
      </c>
      <c r="C26" s="68">
        <f>VLOOKUP(A26,'[2]tong 2 dot'!$A$7:$C$359,3,0)</f>
        <v>18057516</v>
      </c>
      <c r="D26" s="83" t="s">
        <v>103</v>
      </c>
      <c r="E26" s="28" t="s">
        <v>167</v>
      </c>
      <c r="F26" s="66"/>
      <c r="G26" s="85" t="s">
        <v>168</v>
      </c>
      <c r="H26" s="68" t="str">
        <f>VLOOKUP(A26,'[2]tong 2 dot'!$A$7:$G$379,7,0)</f>
        <v>Hà Nội</v>
      </c>
      <c r="I26" s="68" t="str">
        <f>VLOOKUP(A26,'[2]tong 2 dot'!$A$7:$E$379,5,0)</f>
        <v>Nữ</v>
      </c>
      <c r="J26" s="68" t="str">
        <f>VLOOKUP(A26,'[2]tong 2 dot'!$A$7:$H$379,8,0)</f>
        <v>QLKT</v>
      </c>
      <c r="K26" s="68" t="str">
        <f>VLOOKUP(A26,'[2]tong 2 dot'!$A$7:$J$379,10,0)</f>
        <v>QH-2018-E</v>
      </c>
      <c r="L26" s="63"/>
      <c r="M26" s="69" t="s">
        <v>100</v>
      </c>
      <c r="N26" s="69"/>
      <c r="O26" s="63" t="str">
        <f>VLOOKUP(A26,'[3]fie nguon'!$C$2:$L$348,10,0)</f>
        <v xml:space="preserve">Quản lý dự án đầu tư xây dựng công trình tại Ban quản lý dự án đầu tư xây dựng huyện Thanh Oai, Thành phố Hà Nội </v>
      </c>
      <c r="P26" s="63" t="str">
        <f>VLOOKUP(A26,'[3]fie nguon'!$C$2:$N$348,12,0)</f>
        <v>TS. Nguyễn Thị Thu Hoài</v>
      </c>
      <c r="Q26" s="63" t="str">
        <f>VLOOKUP(A26,'[3]fie nguon'!$C$2:$O$348,13,0)</f>
        <v xml:space="preserve"> Trường ĐH Kinh tế, ĐHQG Hà Nội</v>
      </c>
      <c r="R26" s="63" t="str">
        <f>VLOOKUP(A26,'[3]fie nguon'!$C$2:$T$349,18,0)</f>
        <v>532/QĐ-ĐHKT ngày 19/03/2020</v>
      </c>
      <c r="S26" s="69"/>
      <c r="T26" s="70"/>
      <c r="U26" s="71"/>
      <c r="V26" s="72"/>
      <c r="W26" s="69" t="s">
        <v>33</v>
      </c>
      <c r="X26" s="68" t="str">
        <f>VLOOKUP(A26,'[2]tong 2 dot'!$A$7:$K$379,11,0)</f>
        <v>3286/QĐ-ĐHKT ngày 7/12/2018</v>
      </c>
      <c r="Y26" s="70"/>
      <c r="Z26" s="69"/>
      <c r="AA26" s="69"/>
      <c r="AB26" s="69"/>
      <c r="AC26" s="69"/>
      <c r="AD26" s="69"/>
      <c r="AE26" s="69"/>
      <c r="AF26" s="67" t="s">
        <v>169</v>
      </c>
      <c r="AG26" s="73" t="s">
        <v>170</v>
      </c>
      <c r="AH26" s="76" t="s">
        <v>71</v>
      </c>
      <c r="AI26" s="48">
        <v>1</v>
      </c>
      <c r="AJ26" s="47" t="str">
        <f>VLOOKUP(A27,[1]QLKT!$AA$10:$AC$111,3,0)</f>
        <v>a</v>
      </c>
      <c r="AK26" s="47" t="e">
        <f>VLOOKUP(A26,[4]Sheet1!$A$1:$E$81,5,0)</f>
        <v>#N/A</v>
      </c>
    </row>
    <row r="27" spans="1:37" ht="79.5" customHeight="1">
      <c r="A27" s="82" t="str">
        <f t="shared" si="0"/>
        <v>Lê Thị Ánh Tuyết 06/03/1984</v>
      </c>
      <c r="B27" s="63">
        <v>21</v>
      </c>
      <c r="C27" s="68">
        <f>VLOOKUP(A27,'[2]tong 2 dot'!$A$7:$C$359,3,0)</f>
        <v>18057591</v>
      </c>
      <c r="D27" s="83" t="s">
        <v>171</v>
      </c>
      <c r="E27" s="84" t="s">
        <v>172</v>
      </c>
      <c r="F27" s="66"/>
      <c r="G27" s="85" t="s">
        <v>173</v>
      </c>
      <c r="H27" s="68" t="str">
        <f>VLOOKUP(A27,'[2]tong 2 dot'!$A$7:$G$379,7,0)</f>
        <v>Hà Tĩnh</v>
      </c>
      <c r="I27" s="68" t="str">
        <f>VLOOKUP(A27,'[2]tong 2 dot'!$A$7:$E$379,5,0)</f>
        <v>Nữ</v>
      </c>
      <c r="J27" s="68" t="str">
        <f>VLOOKUP(A27,'[2]tong 2 dot'!$A$7:$H$379,8,0)</f>
        <v>QLKT</v>
      </c>
      <c r="K27" s="68" t="str">
        <f>VLOOKUP(A27,'[2]tong 2 dot'!$A$7:$J$379,10,0)</f>
        <v>QH-2018-E</v>
      </c>
      <c r="L27" s="63"/>
      <c r="M27" s="69" t="s">
        <v>100</v>
      </c>
      <c r="N27" s="69"/>
      <c r="O27" s="63" t="str">
        <f>VLOOKUP(A27,'[3]fie nguon'!$C$2:$L$348,10,0)</f>
        <v xml:space="preserve">Chất lượng thanh tra chuyên ngành tại kho bạc nhà nước ở Việt Nam </v>
      </c>
      <c r="P27" s="63" t="str">
        <f>VLOOKUP(A27,'[3]fie nguon'!$C$2:$N$348,12,0)</f>
        <v>PGS.TS. Lê Trung Thành</v>
      </c>
      <c r="Q27" s="63" t="str">
        <f>VLOOKUP(A27,'[3]fie nguon'!$C$2:$O$348,13,0)</f>
        <v xml:space="preserve"> Trường ĐH Kinh tế, ĐHQG Hà Nội</v>
      </c>
      <c r="R27" s="63" t="str">
        <f>VLOOKUP(A27,'[3]fie nguon'!$C$2:$T$349,18,0)</f>
        <v>785/QĐ-ĐHKT ngày 31/3/2020</v>
      </c>
      <c r="S27" s="69"/>
      <c r="T27" s="70"/>
      <c r="U27" s="71"/>
      <c r="V27" s="72"/>
      <c r="W27" s="69" t="s">
        <v>33</v>
      </c>
      <c r="X27" s="68" t="str">
        <f>VLOOKUP(A27,'[2]tong 2 dot'!$A$7:$K$379,11,0)</f>
        <v>3286/QĐ-ĐHKT ngày 7/12/2018</v>
      </c>
      <c r="Y27" s="70"/>
      <c r="Z27" s="69"/>
      <c r="AA27" s="69"/>
      <c r="AB27" s="69"/>
      <c r="AC27" s="69"/>
      <c r="AD27" s="69"/>
      <c r="AE27" s="69"/>
      <c r="AF27" s="67" t="s">
        <v>174</v>
      </c>
      <c r="AG27" s="73" t="s">
        <v>175</v>
      </c>
      <c r="AH27" s="76"/>
      <c r="AJ27" s="47" t="str">
        <f>VLOOKUP(A28,[1]QLKT!$AA$10:$AC$111,3,0)</f>
        <v>a</v>
      </c>
      <c r="AK27" s="47" t="e">
        <f>VLOOKUP(A27,[4]Sheet1!$A$1:$E$81,5,0)</f>
        <v>#N/A</v>
      </c>
    </row>
    <row r="28" spans="1:37" ht="79.5" customHeight="1">
      <c r="A28" s="82" t="str">
        <f t="shared" si="0"/>
        <v>Nguyễn Trung Tuấn 20/12/1979</v>
      </c>
      <c r="B28" s="63">
        <v>22</v>
      </c>
      <c r="C28" s="68">
        <f>VLOOKUP(A28,'[2]tong 2 dot'!$A$7:$C$359,3,0)</f>
        <v>18057586</v>
      </c>
      <c r="D28" s="83" t="s">
        <v>176</v>
      </c>
      <c r="E28" s="84" t="s">
        <v>177</v>
      </c>
      <c r="F28" s="66"/>
      <c r="G28" s="85" t="s">
        <v>178</v>
      </c>
      <c r="H28" s="68" t="str">
        <f>VLOOKUP(A28,'[2]tong 2 dot'!$A$7:$G$379,7,0)</f>
        <v>Hà Nội</v>
      </c>
      <c r="I28" s="68" t="str">
        <f>VLOOKUP(A28,'[2]tong 2 dot'!$A$7:$E$379,5,0)</f>
        <v>Nam</v>
      </c>
      <c r="J28" s="68" t="str">
        <f>VLOOKUP(A28,'[2]tong 2 dot'!$A$7:$H$379,8,0)</f>
        <v>QLKT</v>
      </c>
      <c r="K28" s="68" t="str">
        <f>VLOOKUP(A28,'[2]tong 2 dot'!$A$7:$J$379,10,0)</f>
        <v>QH-2018-E</v>
      </c>
      <c r="L28" s="63"/>
      <c r="M28" s="69" t="s">
        <v>41</v>
      </c>
      <c r="N28" s="69"/>
      <c r="O28" s="63" t="str">
        <f>VLOOKUP(A28,'[3]fie nguon'!$C$2:$L$348,10,0)</f>
        <v>Quản lý tài chính tại Công ty Cổ phần Dịch vụ Kỹ thuật Điện lực Dầu khí Việt Nam</v>
      </c>
      <c r="P28" s="63" t="str">
        <f>VLOOKUP(A28,'[3]fie nguon'!$C$2:$N$348,12,0)</f>
        <v>TS. Lưu Quốc Đạt</v>
      </c>
      <c r="Q28" s="63" t="str">
        <f>VLOOKUP(A28,'[3]fie nguon'!$C$2:$O$348,13,0)</f>
        <v xml:space="preserve"> Trường ĐH Kinh tế, ĐHQG Hà Nội</v>
      </c>
      <c r="R28" s="63" t="str">
        <f>VLOOKUP(A28,'[3]fie nguon'!$C$2:$T$349,18,0)</f>
        <v>588/QĐ-ĐHKT ngày 19/03/2020</v>
      </c>
      <c r="S28" s="69"/>
      <c r="T28" s="70"/>
      <c r="U28" s="71"/>
      <c r="V28" s="72"/>
      <c r="W28" s="69" t="s">
        <v>33</v>
      </c>
      <c r="X28" s="68" t="str">
        <f>VLOOKUP(A28,'[2]tong 2 dot'!$A$7:$K$379,11,0)</f>
        <v>3286/QĐ-ĐHKT ngày 7/12/2018</v>
      </c>
      <c r="Y28" s="70"/>
      <c r="Z28" s="69"/>
      <c r="AA28" s="69"/>
      <c r="AB28" s="69"/>
      <c r="AC28" s="69"/>
      <c r="AD28" s="69"/>
      <c r="AE28" s="69"/>
      <c r="AF28" s="67" t="s">
        <v>179</v>
      </c>
      <c r="AG28" s="73" t="s">
        <v>180</v>
      </c>
      <c r="AH28" s="109" t="s">
        <v>1219</v>
      </c>
      <c r="AJ28" s="47" t="str">
        <f>VLOOKUP(A29,[1]QLKT!$AA$10:$AC$111,3,0)</f>
        <v>a</v>
      </c>
      <c r="AK28" s="47" t="e">
        <f>VLOOKUP(A28,[4]Sheet1!$A$1:$E$81,5,0)</f>
        <v>#N/A</v>
      </c>
    </row>
    <row r="29" spans="1:37" ht="79.5" customHeight="1">
      <c r="A29" s="82" t="str">
        <f t="shared" si="0"/>
        <v>Lê Đình Hiệu 18/03/1975</v>
      </c>
      <c r="B29" s="63">
        <v>23</v>
      </c>
      <c r="C29" s="68">
        <f>VLOOKUP(A29,'[2]tong 2 dot'!$A$7:$C$359,3,0)</f>
        <v>18057529</v>
      </c>
      <c r="D29" s="83" t="s">
        <v>181</v>
      </c>
      <c r="E29" s="84" t="s">
        <v>182</v>
      </c>
      <c r="F29" s="66"/>
      <c r="G29" s="85" t="s">
        <v>183</v>
      </c>
      <c r="H29" s="68" t="str">
        <f>VLOOKUP(A29,'[2]tong 2 dot'!$A$7:$G$379,7,0)</f>
        <v>Thanh Hóa</v>
      </c>
      <c r="I29" s="68" t="str">
        <f>VLOOKUP(A29,'[2]tong 2 dot'!$A$7:$E$379,5,0)</f>
        <v>Nam</v>
      </c>
      <c r="J29" s="68" t="str">
        <f>VLOOKUP(A29,'[2]tong 2 dot'!$A$7:$H$379,8,0)</f>
        <v>QLKT</v>
      </c>
      <c r="K29" s="68" t="str">
        <f>VLOOKUP(A29,'[2]tong 2 dot'!$A$7:$J$379,10,0)</f>
        <v>QH-2018-E</v>
      </c>
      <c r="L29" s="63"/>
      <c r="M29" s="69" t="s">
        <v>41</v>
      </c>
      <c r="N29" s="69"/>
      <c r="O29" s="63" t="str">
        <f>VLOOKUP(A29,'[3]fie nguon'!$C$2:$L$348,10,0)</f>
        <v>Quản lý tài chính tại Công ty cổ phần thủy điện Nậm Chiến</v>
      </c>
      <c r="P29" s="63" t="str">
        <f>VLOOKUP(A29,'[3]fie nguon'!$C$2:$N$348,12,0)</f>
        <v>GS.TS Phan Huy Đường</v>
      </c>
      <c r="Q29" s="63" t="str">
        <f>VLOOKUP(A29,'[3]fie nguon'!$C$2:$O$348,13,0)</f>
        <v xml:space="preserve"> Trường ĐH Kinh tế, ĐHQG Hà Nội</v>
      </c>
      <c r="R29" s="63" t="str">
        <f>VLOOKUP(A29,'[3]fie nguon'!$C$2:$T$349,18,0)</f>
        <v>543/QĐ-ĐHKT ngày 19/03/2020</v>
      </c>
      <c r="S29" s="69"/>
      <c r="T29" s="70"/>
      <c r="U29" s="71"/>
      <c r="V29" s="72"/>
      <c r="W29" s="69" t="s">
        <v>36</v>
      </c>
      <c r="X29" s="68" t="str">
        <f>VLOOKUP(A29,'[2]tong 2 dot'!$A$7:$K$379,11,0)</f>
        <v>3286/QĐ-ĐHKT ngày 7/12/2018</v>
      </c>
      <c r="Y29" s="70"/>
      <c r="Z29" s="69"/>
      <c r="AA29" s="69"/>
      <c r="AB29" s="69"/>
      <c r="AC29" s="69"/>
      <c r="AD29" s="69"/>
      <c r="AE29" s="69"/>
      <c r="AF29" s="67" t="s">
        <v>184</v>
      </c>
      <c r="AG29" s="73" t="s">
        <v>185</v>
      </c>
      <c r="AH29" s="74"/>
      <c r="AJ29" s="47" t="str">
        <f>VLOOKUP(A30,[1]QLKT!$AA$10:$AC$111,3,0)</f>
        <v>a</v>
      </c>
      <c r="AK29" s="47" t="e">
        <f>VLOOKUP(A29,[4]Sheet1!$A$1:$E$81,5,0)</f>
        <v>#N/A</v>
      </c>
    </row>
    <row r="30" spans="1:37" ht="79.5" customHeight="1">
      <c r="A30" s="82" t="str">
        <f t="shared" si="0"/>
        <v>Nguyễn Thị Mỹ Hạnh 21/10/1992</v>
      </c>
      <c r="B30" s="63">
        <v>24</v>
      </c>
      <c r="C30" s="68">
        <f>VLOOKUP(A30,'[2]tong 2 dot'!$A$7:$C$359,3,0)</f>
        <v>18057523</v>
      </c>
      <c r="D30" s="83" t="s">
        <v>186</v>
      </c>
      <c r="E30" s="84" t="s">
        <v>187</v>
      </c>
      <c r="F30" s="66"/>
      <c r="G30" s="85" t="s">
        <v>188</v>
      </c>
      <c r="H30" s="68" t="str">
        <f>VLOOKUP(A30,'[2]tong 2 dot'!$A$7:$G$379,7,0)</f>
        <v>Nghệ An</v>
      </c>
      <c r="I30" s="68" t="str">
        <f>VLOOKUP(A30,'[2]tong 2 dot'!$A$7:$E$379,5,0)</f>
        <v>Nữ</v>
      </c>
      <c r="J30" s="68" t="str">
        <f>VLOOKUP(A30,'[2]tong 2 dot'!$A$7:$H$379,8,0)</f>
        <v>QLKT</v>
      </c>
      <c r="K30" s="68" t="str">
        <f>VLOOKUP(A30,'[2]tong 2 dot'!$A$7:$J$379,10,0)</f>
        <v>QH-2018-E</v>
      </c>
      <c r="L30" s="63"/>
      <c r="M30" s="69" t="s">
        <v>41</v>
      </c>
      <c r="N30" s="69"/>
      <c r="O30" s="63" t="str">
        <f>VLOOKUP(A30,'[3]fie nguon'!$C$2:$L$348,10,0)</f>
        <v>Quản lý cho vay tại Ngân hàng Nông nghiệp và phát triển nông thôn Việt Nam - Chi nhánh huyện Nghi Lộc, tỉnh Nghệ An</v>
      </c>
      <c r="P30" s="63" t="str">
        <f>VLOOKUP(A30,'[3]fie nguon'!$C$2:$N$348,12,0)</f>
        <v>TS. Trần Đức Vui</v>
      </c>
      <c r="Q30" s="63" t="str">
        <f>VLOOKUP(A30,'[3]fie nguon'!$C$2:$O$348,13,0)</f>
        <v>Nguyên Cán bộ Trường ĐH Kinh tế, ĐHQGHN</v>
      </c>
      <c r="R30" s="63" t="str">
        <f>VLOOKUP(A30,'[3]fie nguon'!$C$2:$T$349,18,0)</f>
        <v>541/QĐ-ĐHKT ngày 19/03/2020</v>
      </c>
      <c r="S30" s="69"/>
      <c r="T30" s="70"/>
      <c r="U30" s="71"/>
      <c r="V30" s="72"/>
      <c r="W30" s="69" t="s">
        <v>33</v>
      </c>
      <c r="X30" s="68" t="str">
        <f>VLOOKUP(A30,'[2]tong 2 dot'!$A$7:$K$379,11,0)</f>
        <v>3286/QĐ-ĐHKT ngày 7/12/2018</v>
      </c>
      <c r="Y30" s="70"/>
      <c r="Z30" s="69"/>
      <c r="AA30" s="69"/>
      <c r="AB30" s="69"/>
      <c r="AC30" s="69"/>
      <c r="AD30" s="69"/>
      <c r="AE30" s="69"/>
      <c r="AF30" s="67" t="s">
        <v>189</v>
      </c>
      <c r="AG30" s="73" t="s">
        <v>190</v>
      </c>
      <c r="AH30" s="76"/>
      <c r="AJ30" s="47" t="str">
        <f>VLOOKUP(A31,[1]QLKT!$AA$10:$AC$111,3,0)</f>
        <v>a</v>
      </c>
      <c r="AK30" s="47" t="e">
        <f>VLOOKUP(A30,[4]Sheet1!$A$1:$E$81,5,0)</f>
        <v>#N/A</v>
      </c>
    </row>
    <row r="31" spans="1:37" ht="79.5" customHeight="1">
      <c r="A31" s="82" t="str">
        <f t="shared" si="0"/>
        <v>Lữ Văn Thụ 20/05/1986</v>
      </c>
      <c r="B31" s="63">
        <v>25</v>
      </c>
      <c r="C31" s="68">
        <f>VLOOKUP(A31,'[2]tong 2 dot'!$A$7:$C$359,3,0)</f>
        <v>18057576</v>
      </c>
      <c r="D31" s="83" t="s">
        <v>191</v>
      </c>
      <c r="E31" s="84" t="s">
        <v>192</v>
      </c>
      <c r="F31" s="66"/>
      <c r="G31" s="85" t="s">
        <v>193</v>
      </c>
      <c r="H31" s="68" t="str">
        <f>VLOOKUP(A31,'[2]tong 2 dot'!$A$7:$G$379,7,0)</f>
        <v>Nam Định</v>
      </c>
      <c r="I31" s="68" t="str">
        <f>VLOOKUP(A31,'[2]tong 2 dot'!$A$7:$E$379,5,0)</f>
        <v>Nam</v>
      </c>
      <c r="J31" s="68" t="str">
        <f>VLOOKUP(A31,'[2]tong 2 dot'!$A$7:$H$379,8,0)</f>
        <v>QLKT</v>
      </c>
      <c r="K31" s="68" t="str">
        <f>VLOOKUP(A31,'[2]tong 2 dot'!$A$7:$J$379,10,0)</f>
        <v>QH-2018-E</v>
      </c>
      <c r="L31" s="63"/>
      <c r="M31" s="69" t="s">
        <v>41</v>
      </c>
      <c r="N31" s="69"/>
      <c r="O31" s="63" t="str">
        <f>VLOOKUP(A31,'[3]fie nguon'!$C$2:$L$348,10,0)</f>
        <v>Quản lý tài chính tại Công ty cổ phần năng lượng Sông Hồng</v>
      </c>
      <c r="P31" s="63" t="str">
        <f>VLOOKUP(A31,'[3]fie nguon'!$C$2:$N$348,12,0)</f>
        <v>TS. Trần Đức Vui</v>
      </c>
      <c r="Q31" s="63" t="str">
        <f>VLOOKUP(A31,'[3]fie nguon'!$C$2:$O$348,13,0)</f>
        <v>Nguyên Cán bộ Trường ĐH Kinh tế, ĐHQGHN</v>
      </c>
      <c r="R31" s="63" t="str">
        <f>VLOOKUP(A31,'[3]fie nguon'!$C$2:$T$349,18,0)</f>
        <v>581/QĐ-ĐHKT ngày 19/03/2020</v>
      </c>
      <c r="S31" s="69"/>
      <c r="T31" s="70"/>
      <c r="U31" s="71"/>
      <c r="V31" s="72"/>
      <c r="W31" s="69" t="s">
        <v>33</v>
      </c>
      <c r="X31" s="68" t="str">
        <f>VLOOKUP(A31,'[2]tong 2 dot'!$A$7:$K$379,11,0)</f>
        <v>3286/QĐ-ĐHKT ngày 7/12/2018</v>
      </c>
      <c r="Y31" s="70"/>
      <c r="Z31" s="69"/>
      <c r="AA31" s="69"/>
      <c r="AB31" s="69"/>
      <c r="AC31" s="69"/>
      <c r="AD31" s="69"/>
      <c r="AE31" s="69"/>
      <c r="AF31" s="67" t="s">
        <v>194</v>
      </c>
      <c r="AG31" s="73" t="s">
        <v>195</v>
      </c>
      <c r="AH31" s="76"/>
      <c r="AJ31" s="47" t="e">
        <f>VLOOKUP(A32,[1]QLKT!$AA$10:$AC$111,3,0)</f>
        <v>#N/A</v>
      </c>
      <c r="AK31" s="47" t="e">
        <f>VLOOKUP(A31,[4]Sheet1!$A$1:$E$81,5,0)</f>
        <v>#N/A</v>
      </c>
    </row>
    <row r="32" spans="1:37" ht="79.5" customHeight="1">
      <c r="A32" s="82" t="str">
        <f t="shared" si="0"/>
        <v>Đinh Thị Hồng Anh 18/07/1976</v>
      </c>
      <c r="B32" s="63">
        <v>26</v>
      </c>
      <c r="C32" s="64" t="s">
        <v>207</v>
      </c>
      <c r="D32" s="83" t="s">
        <v>196</v>
      </c>
      <c r="E32" s="84" t="s">
        <v>197</v>
      </c>
      <c r="F32" s="66"/>
      <c r="G32" s="85" t="s">
        <v>198</v>
      </c>
      <c r="H32" s="68" t="s">
        <v>200</v>
      </c>
      <c r="I32" s="68" t="s">
        <v>38</v>
      </c>
      <c r="J32" s="68" t="s">
        <v>199</v>
      </c>
      <c r="K32" s="68" t="s">
        <v>39</v>
      </c>
      <c r="L32" s="63"/>
      <c r="M32" s="69" t="s">
        <v>199</v>
      </c>
      <c r="N32" s="69"/>
      <c r="O32" s="63" t="s">
        <v>201</v>
      </c>
      <c r="P32" s="63" t="s">
        <v>202</v>
      </c>
      <c r="Q32" s="63" t="s">
        <v>203</v>
      </c>
      <c r="R32" s="77" t="s">
        <v>204</v>
      </c>
      <c r="S32" s="69"/>
      <c r="T32" s="70"/>
      <c r="U32" s="71"/>
      <c r="V32" s="72"/>
      <c r="W32" s="69" t="s">
        <v>33</v>
      </c>
      <c r="X32" s="68" t="e">
        <f>VLOOKUP(A32,'[2]tong 2 dot'!$A$7:$K$379,11,0)</f>
        <v>#N/A</v>
      </c>
      <c r="Y32" s="70"/>
      <c r="Z32" s="69"/>
      <c r="AA32" s="69"/>
      <c r="AB32" s="69"/>
      <c r="AC32" s="69"/>
      <c r="AD32" s="69"/>
      <c r="AE32" s="69"/>
      <c r="AF32" s="67" t="s">
        <v>205</v>
      </c>
      <c r="AG32" s="73" t="s">
        <v>206</v>
      </c>
      <c r="AH32" s="76"/>
      <c r="AJ32" s="47" t="str">
        <f>VLOOKUP(A33,[1]QLKT!$AA$10:$AC$111,3,0)</f>
        <v>a</v>
      </c>
      <c r="AK32" s="47" t="e">
        <f>VLOOKUP(A32,[4]Sheet1!$A$1:$E$81,5,0)</f>
        <v>#N/A</v>
      </c>
    </row>
    <row r="33" spans="1:37" ht="79.5" customHeight="1">
      <c r="A33" s="82" t="str">
        <f t="shared" si="0"/>
        <v>Nguyễn Thị Thúy Hoa 20/04/1991</v>
      </c>
      <c r="B33" s="63">
        <v>27</v>
      </c>
      <c r="C33" s="68">
        <f>VLOOKUP(A33,'[2]tong 2 dot'!$A$7:$C$359,3,0)</f>
        <v>18057531</v>
      </c>
      <c r="D33" s="83" t="s">
        <v>208</v>
      </c>
      <c r="E33" s="84" t="s">
        <v>210</v>
      </c>
      <c r="F33" s="66"/>
      <c r="G33" s="92" t="s">
        <v>209</v>
      </c>
      <c r="H33" s="68" t="str">
        <f>VLOOKUP(A33,'[2]tong 2 dot'!$A$7:$G$379,7,0)</f>
        <v>Bắc Ninh</v>
      </c>
      <c r="I33" s="68" t="str">
        <f>VLOOKUP(A33,'[2]tong 2 dot'!$A$7:$E$379,5,0)</f>
        <v>Nữ</v>
      </c>
      <c r="J33" s="68" t="str">
        <f>VLOOKUP(A33,'[2]tong 2 dot'!$A$7:$H$379,8,0)</f>
        <v>QLKT</v>
      </c>
      <c r="K33" s="68" t="str">
        <f>VLOOKUP(A33,'[2]tong 2 dot'!$A$7:$J$379,10,0)</f>
        <v>QH-2018-E</v>
      </c>
      <c r="L33" s="63"/>
      <c r="M33" s="69" t="s">
        <v>41</v>
      </c>
      <c r="N33" s="69"/>
      <c r="O33" s="63" t="str">
        <f>VLOOKUP(A33,'[3]fie nguon'!$C$2:$L$348,10,0)</f>
        <v>Thực hiện chính sách ưu đãi người có công với cách mạng ở Tỉnh Bắc Ninh</v>
      </c>
      <c r="P33" s="63" t="str">
        <f>VLOOKUP(A33,'[3]fie nguon'!$C$2:$N$348,12,0)</f>
        <v>TS. Hoàng Triều Hoa</v>
      </c>
      <c r="Q33" s="63" t="str">
        <f>VLOOKUP(A33,'[3]fie nguon'!$C$2:$O$348,13,0)</f>
        <v xml:space="preserve"> Trường ĐH Kinh tế, ĐHQG Hà Nội</v>
      </c>
      <c r="R33" s="63" t="str">
        <f>VLOOKUP(A33,'[3]fie nguon'!$C$2:$T$349,18,0)</f>
        <v>544/QĐ-ĐHKT ngày 19/03/2020</v>
      </c>
      <c r="S33" s="69"/>
      <c r="T33" s="70"/>
      <c r="U33" s="71"/>
      <c r="V33" s="72"/>
      <c r="W33" s="69" t="s">
        <v>33</v>
      </c>
      <c r="X33" s="68" t="str">
        <f>VLOOKUP(A33,'[2]tong 2 dot'!$A$7:$K$379,11,0)</f>
        <v>3286/QĐ-ĐHKT ngày 7/12/2018</v>
      </c>
      <c r="Y33" s="70"/>
      <c r="Z33" s="69"/>
      <c r="AA33" s="69"/>
      <c r="AB33" s="69"/>
      <c r="AC33" s="69"/>
      <c r="AD33" s="69"/>
      <c r="AE33" s="69"/>
      <c r="AF33" s="67" t="s">
        <v>211</v>
      </c>
      <c r="AG33" s="73" t="s">
        <v>212</v>
      </c>
      <c r="AH33" s="76"/>
      <c r="AJ33" s="47" t="str">
        <f>VLOOKUP(A34,[1]QLKT!$AA$10:$AC$111,3,0)</f>
        <v>a</v>
      </c>
      <c r="AK33" s="47" t="e">
        <f>VLOOKUP(A33,[4]Sheet1!$A$1:$E$81,5,0)</f>
        <v>#N/A</v>
      </c>
    </row>
    <row r="34" spans="1:37" ht="79.5" customHeight="1">
      <c r="A34" s="82" t="str">
        <f t="shared" si="0"/>
        <v>Đỗ Kiên Cường 07/06/1984</v>
      </c>
      <c r="B34" s="63">
        <v>28</v>
      </c>
      <c r="C34" s="68">
        <f>VLOOKUP(A34,'[2]tong 2 dot'!$A$7:$C$359,3,0)</f>
        <v>18057513</v>
      </c>
      <c r="D34" s="83" t="s">
        <v>213</v>
      </c>
      <c r="E34" s="84" t="s">
        <v>132</v>
      </c>
      <c r="F34" s="66"/>
      <c r="G34" s="85" t="s">
        <v>214</v>
      </c>
      <c r="H34" s="68" t="str">
        <f>VLOOKUP(A34,'[2]tong 2 dot'!$A$7:$G$379,7,0)</f>
        <v>Nam Định</v>
      </c>
      <c r="I34" s="68" t="str">
        <f>VLOOKUP(A34,'[2]tong 2 dot'!$A$7:$E$379,5,0)</f>
        <v>Nam</v>
      </c>
      <c r="J34" s="68" t="str">
        <f>VLOOKUP(A34,'[2]tong 2 dot'!$A$7:$H$379,8,0)</f>
        <v>QLKT</v>
      </c>
      <c r="K34" s="68" t="str">
        <f>VLOOKUP(A34,'[2]tong 2 dot'!$A$7:$J$379,10,0)</f>
        <v>QH-2018-E</v>
      </c>
      <c r="L34" s="63"/>
      <c r="M34" s="69" t="s">
        <v>41</v>
      </c>
      <c r="N34" s="69"/>
      <c r="O34" s="63" t="str">
        <f>VLOOKUP(A34,'[3]fie nguon'!$C$2:$L$348,10,0)</f>
        <v>Quản lý nhân lực của Công ty Điện lực dầu khí Hà Tĩnh</v>
      </c>
      <c r="P34" s="63" t="str">
        <f>VLOOKUP(A34,'[3]fie nguon'!$C$2:$N$348,12,0)</f>
        <v>TS. Bùi Tuấn Anh</v>
      </c>
      <c r="Q34" s="63" t="str">
        <f>VLOOKUP(A34,'[3]fie nguon'!$C$2:$O$348,13,0)</f>
        <v>Công ty cổ phần Công Nghệ Bằng Hữu (Amigo)</v>
      </c>
      <c r="R34" s="63" t="str">
        <f>VLOOKUP(A34,'[3]fie nguon'!$C$2:$T$349,18,0)</f>
        <v>530/QĐ-ĐHKT ngày 19/03/2020</v>
      </c>
      <c r="S34" s="69"/>
      <c r="T34" s="70"/>
      <c r="U34" s="71"/>
      <c r="V34" s="72"/>
      <c r="W34" s="69" t="s">
        <v>33</v>
      </c>
      <c r="X34" s="68" t="str">
        <f>VLOOKUP(A34,'[2]tong 2 dot'!$A$7:$K$379,11,0)</f>
        <v>3286/QĐ-ĐHKT ngày 7/12/2018</v>
      </c>
      <c r="Y34" s="70"/>
      <c r="Z34" s="69"/>
      <c r="AA34" s="69"/>
      <c r="AB34" s="69"/>
      <c r="AC34" s="69"/>
      <c r="AD34" s="69"/>
      <c r="AE34" s="69"/>
      <c r="AF34" s="67" t="s">
        <v>215</v>
      </c>
      <c r="AG34" s="73" t="s">
        <v>216</v>
      </c>
      <c r="AH34" s="76"/>
      <c r="AJ34" s="47" t="e">
        <f>VLOOKUP(A35,[1]QLKT!$AA$10:$AC$111,3,0)</f>
        <v>#N/A</v>
      </c>
      <c r="AK34" s="47" t="e">
        <f>VLOOKUP(A34,[4]Sheet1!$A$1:$E$81,5,0)</f>
        <v>#N/A</v>
      </c>
    </row>
    <row r="35" spans="1:37" ht="79.5" customHeight="1">
      <c r="A35" s="82" t="str">
        <f t="shared" si="0"/>
        <v>Phạm Thanh Tùng 06/11/1995</v>
      </c>
      <c r="B35" s="63">
        <v>29</v>
      </c>
      <c r="C35" s="68">
        <f>VLOOKUP(A35,'[2]tong 2 dot'!$A$7:$C$359,3,0)</f>
        <v>18057632</v>
      </c>
      <c r="D35" s="83" t="s">
        <v>217</v>
      </c>
      <c r="E35" s="84" t="s">
        <v>218</v>
      </c>
      <c r="F35" s="66"/>
      <c r="G35" s="85" t="s">
        <v>219</v>
      </c>
      <c r="H35" s="68" t="str">
        <f>VLOOKUP(A35,'[2]tong 2 dot'!$A$7:$G$379,7,0)</f>
        <v>Phú Thọ</v>
      </c>
      <c r="I35" s="68" t="str">
        <f>VLOOKUP(A35,'[2]tong 2 dot'!$A$7:$E$379,5,0)</f>
        <v>Nam</v>
      </c>
      <c r="J35" s="68" t="str">
        <f>VLOOKUP(A35,'[2]tong 2 dot'!$A$7:$H$379,8,0)</f>
        <v>QTKD</v>
      </c>
      <c r="K35" s="68" t="str">
        <f>VLOOKUP(A35,'[2]tong 2 dot'!$A$7:$J$379,10,0)</f>
        <v>QH-2018-E</v>
      </c>
      <c r="L35" s="63"/>
      <c r="M35" s="69" t="s">
        <v>106</v>
      </c>
      <c r="N35" s="69"/>
      <c r="O35" s="63" t="str">
        <f>VLOOKUP(A35,'[3]fie nguon'!$C$2:$L$348,10,0)</f>
        <v>Chiến lược sản phẩm du lịch lữ hành của Công ty Cổ phần Đầu tư và Du lịch Đất Việt Xanh tại tỉnh Phú Thọ</v>
      </c>
      <c r="P35" s="63" t="str">
        <f>VLOOKUP(A35,'[3]fie nguon'!$C$2:$N$348,12,0)</f>
        <v>TS. Hồ Chí Dũng</v>
      </c>
      <c r="Q35" s="63" t="str">
        <f>VLOOKUP(A35,'[3]fie nguon'!$C$2:$O$348,13,0)</f>
        <v>Công ty Cổ phần People One</v>
      </c>
      <c r="R35" s="63" t="str">
        <f>VLOOKUP(A35,'[3]fie nguon'!$C$2:$T$349,18,0)</f>
        <v>608/QĐ-ĐHKT ngày 19/03/2020</v>
      </c>
      <c r="S35" s="69"/>
      <c r="T35" s="70"/>
      <c r="U35" s="71"/>
      <c r="V35" s="72"/>
      <c r="W35" s="69" t="s">
        <v>37</v>
      </c>
      <c r="X35" s="68" t="str">
        <f>VLOOKUP(A35,'[2]tong 2 dot'!$A$7:$K$379,11,0)</f>
        <v>3286/QĐ-ĐHKT ngày 7/12/2018</v>
      </c>
      <c r="Y35" s="70"/>
      <c r="Z35" s="69"/>
      <c r="AA35" s="69"/>
      <c r="AB35" s="69"/>
      <c r="AC35" s="69"/>
      <c r="AD35" s="69"/>
      <c r="AE35" s="69"/>
      <c r="AF35" s="67" t="s">
        <v>220</v>
      </c>
      <c r="AG35" s="73" t="s">
        <v>221</v>
      </c>
      <c r="AH35" s="76"/>
      <c r="AJ35" s="47" t="str">
        <f>VLOOKUP(A36,[1]QLKT!$AA$10:$AC$111,3,0)</f>
        <v>a</v>
      </c>
      <c r="AK35" s="47" t="e">
        <f>VLOOKUP(A35,[4]Sheet1!$A$1:$E$81,5,0)</f>
        <v>#N/A</v>
      </c>
    </row>
    <row r="36" spans="1:37" ht="79.5" customHeight="1">
      <c r="A36" s="82" t="str">
        <f t="shared" si="0"/>
        <v>Hoàng Thị Nhật Lệ 01/10/1991</v>
      </c>
      <c r="B36" s="63">
        <v>30</v>
      </c>
      <c r="C36" s="68">
        <f>VLOOKUP(A36,'[2]tong 2 dot'!$A$7:$C$359,3,0)</f>
        <v>18057542</v>
      </c>
      <c r="D36" s="83" t="s">
        <v>222</v>
      </c>
      <c r="E36" s="84" t="s">
        <v>223</v>
      </c>
      <c r="F36" s="66"/>
      <c r="G36" s="85" t="s">
        <v>224</v>
      </c>
      <c r="H36" s="68" t="str">
        <f>VLOOKUP(A36,'[2]tong 2 dot'!$A$7:$G$379,7,0)</f>
        <v>Cao Bằng</v>
      </c>
      <c r="I36" s="68" t="str">
        <f>VLOOKUP(A36,'[2]tong 2 dot'!$A$7:$E$379,5,0)</f>
        <v>Nữ</v>
      </c>
      <c r="J36" s="68" t="str">
        <f>VLOOKUP(A36,'[2]tong 2 dot'!$A$7:$H$379,8,0)</f>
        <v>QLKT</v>
      </c>
      <c r="K36" s="68" t="str">
        <f>VLOOKUP(A36,'[2]tong 2 dot'!$A$7:$J$379,10,0)</f>
        <v>QH-2018-E</v>
      </c>
      <c r="L36" s="63"/>
      <c r="M36" s="69" t="s">
        <v>41</v>
      </c>
      <c r="N36" s="69"/>
      <c r="O36" s="63" t="str">
        <f>VLOOKUP(A36,'[3]fie nguon'!$C$2:$L$348,10,0)</f>
        <v>Hoạt động kiểm tra hàng hóa xuất nhập khẩu tại Chi cục Hải quan Bắc Hà Nội</v>
      </c>
      <c r="P36" s="63" t="str">
        <f>VLOOKUP(A36,'[3]fie nguon'!$C$2:$N$348,12,0)</f>
        <v>PGS.TS. Đinh Văn Thông</v>
      </c>
      <c r="Q36" s="63" t="str">
        <f>VLOOKUP(A36,'[3]fie nguon'!$C$2:$O$348,13,0)</f>
        <v xml:space="preserve"> Trường ĐH Kinh tế, ĐHQG Hà Nội</v>
      </c>
      <c r="R36" s="63" t="str">
        <f>VLOOKUP(A36,'[3]fie nguon'!$C$2:$T$349,18,0)</f>
        <v>777/QĐ-ĐHKT ngày 31/3/2020</v>
      </c>
      <c r="S36" s="69"/>
      <c r="T36" s="70"/>
      <c r="U36" s="71"/>
      <c r="V36" s="72"/>
      <c r="W36" s="69" t="s">
        <v>33</v>
      </c>
      <c r="X36" s="68" t="str">
        <f>VLOOKUP(A36,'[2]tong 2 dot'!$A$7:$K$379,11,0)</f>
        <v>3286/QĐ-ĐHKT ngày 7/12/2018</v>
      </c>
      <c r="Y36" s="70"/>
      <c r="Z36" s="69"/>
      <c r="AA36" s="69"/>
      <c r="AB36" s="69"/>
      <c r="AC36" s="69"/>
      <c r="AD36" s="69"/>
      <c r="AE36" s="69"/>
      <c r="AF36" s="67" t="s">
        <v>225</v>
      </c>
      <c r="AG36" s="73" t="s">
        <v>226</v>
      </c>
      <c r="AH36" s="76"/>
      <c r="AJ36" s="47" t="e">
        <f>VLOOKUP(A37,[1]QLKT!$AA$10:$AC$111,3,0)</f>
        <v>#N/A</v>
      </c>
      <c r="AK36" s="47" t="e">
        <f>VLOOKUP(A36,[4]Sheet1!$A$1:$E$81,5,0)</f>
        <v>#N/A</v>
      </c>
    </row>
    <row r="37" spans="1:37" ht="79.5" customHeight="1">
      <c r="A37" s="82" t="str">
        <f t="shared" si="0"/>
        <v>Vũ Thị Thanh Xuân 20/12/1990</v>
      </c>
      <c r="B37" s="63">
        <v>31</v>
      </c>
      <c r="C37" s="68">
        <f>VLOOKUP(A37,'[2]tong 2 dot'!$A$7:$C$359,3,0)</f>
        <v>18057594</v>
      </c>
      <c r="D37" s="83" t="s">
        <v>227</v>
      </c>
      <c r="E37" s="84" t="s">
        <v>228</v>
      </c>
      <c r="F37" s="66"/>
      <c r="G37" s="85" t="s">
        <v>229</v>
      </c>
      <c r="H37" s="68" t="str">
        <f>VLOOKUP(A37,'[2]tong 2 dot'!$A$7:$G$379,7,0)</f>
        <v>Hà Nội</v>
      </c>
      <c r="I37" s="68" t="str">
        <f>VLOOKUP(A37,'[2]tong 2 dot'!$A$7:$E$379,5,0)</f>
        <v>Nữ</v>
      </c>
      <c r="J37" s="68" t="s">
        <v>40</v>
      </c>
      <c r="K37" s="68" t="str">
        <f>VLOOKUP(A37,'[2]tong 2 dot'!$A$7:$J$379,10,0)</f>
        <v>QH-2018-E</v>
      </c>
      <c r="L37" s="63"/>
      <c r="M37" s="69"/>
      <c r="N37" s="69"/>
      <c r="O37" s="63" t="str">
        <f>VLOOKUP(A37,'[3]fie nguon'!$C$2:$L$348,10,0)</f>
        <v>Quản lý nhà nước đối với hợp tác xã trên địa bàn quận Nam Từ Liêm, Thành phố Hà Nội</v>
      </c>
      <c r="P37" s="63" t="str">
        <f>VLOOKUP(A37,'[3]fie nguon'!$C$2:$N$348,12,0)</f>
        <v>PGS.TS. Lê Danh Tốn</v>
      </c>
      <c r="Q37" s="63" t="str">
        <f>VLOOKUP(A37,'[3]fie nguon'!$C$2:$O$348,13,0)</f>
        <v xml:space="preserve"> Trường ĐH Kinh tế, ĐHQG Hà Nội</v>
      </c>
      <c r="R37" s="63" t="str">
        <f>VLOOKUP(A37,'[3]fie nguon'!$C$2:$T$349,18,0)</f>
        <v>593/QĐ-ĐHKT ngày 19/03/2020</v>
      </c>
      <c r="S37" s="69"/>
      <c r="T37" s="70"/>
      <c r="U37" s="71"/>
      <c r="V37" s="72"/>
      <c r="W37" s="69" t="s">
        <v>33</v>
      </c>
      <c r="X37" s="68" t="str">
        <f>VLOOKUP(A37,'[2]tong 2 dot'!$A$7:$K$379,11,0)</f>
        <v>3286/QĐ-ĐHKT ngày 7/12/2018</v>
      </c>
      <c r="Y37" s="70"/>
      <c r="Z37" s="69"/>
      <c r="AA37" s="69"/>
      <c r="AB37" s="69"/>
      <c r="AC37" s="69"/>
      <c r="AD37" s="69"/>
      <c r="AE37" s="69"/>
      <c r="AF37" s="67" t="s">
        <v>230</v>
      </c>
      <c r="AG37" s="73" t="s">
        <v>231</v>
      </c>
      <c r="AH37" s="76"/>
      <c r="AJ37" s="47" t="e">
        <f>VLOOKUP(A38,[1]QLKT!$AA$10:$AC$111,3,0)</f>
        <v>#N/A</v>
      </c>
      <c r="AK37" s="47" t="e">
        <f>VLOOKUP(A37,[4]Sheet1!$A$1:$E$81,5,0)</f>
        <v>#N/A</v>
      </c>
    </row>
    <row r="38" spans="1:37" ht="79.5" customHeight="1">
      <c r="A38" s="82" t="str">
        <f t="shared" si="0"/>
        <v>Phạm Đức Thịnh 01/06/1975</v>
      </c>
      <c r="B38" s="63">
        <v>32</v>
      </c>
      <c r="C38" s="68">
        <v>17058484</v>
      </c>
      <c r="D38" s="83" t="s">
        <v>232</v>
      </c>
      <c r="E38" s="84" t="s">
        <v>233</v>
      </c>
      <c r="F38" s="66" t="s">
        <v>234</v>
      </c>
      <c r="G38" s="85" t="s">
        <v>235</v>
      </c>
      <c r="H38" s="68" t="s">
        <v>46</v>
      </c>
      <c r="I38" s="68" t="s">
        <v>35</v>
      </c>
      <c r="J38" s="68" t="s">
        <v>236</v>
      </c>
      <c r="K38" s="68" t="s">
        <v>39</v>
      </c>
      <c r="L38" s="63"/>
      <c r="M38" s="69" t="s">
        <v>78</v>
      </c>
      <c r="N38" s="69"/>
      <c r="O38" s="63" t="s">
        <v>237</v>
      </c>
      <c r="P38" s="63" t="s">
        <v>238</v>
      </c>
      <c r="Q38" s="63" t="s">
        <v>43</v>
      </c>
      <c r="R38" s="63" t="s">
        <v>239</v>
      </c>
      <c r="S38" s="69"/>
      <c r="T38" s="70"/>
      <c r="U38" s="71"/>
      <c r="V38" s="72"/>
      <c r="W38" s="69" t="s">
        <v>33</v>
      </c>
      <c r="X38" s="68" t="s">
        <v>45</v>
      </c>
      <c r="Y38" s="70"/>
      <c r="Z38" s="69"/>
      <c r="AA38" s="69"/>
      <c r="AB38" s="69"/>
      <c r="AC38" s="69"/>
      <c r="AD38" s="69"/>
      <c r="AE38" s="69"/>
      <c r="AF38" s="67" t="s">
        <v>240</v>
      </c>
      <c r="AG38" s="73" t="s">
        <v>1266</v>
      </c>
      <c r="AH38" s="76"/>
      <c r="AJ38" s="47" t="e">
        <f>VLOOKUP(A39,[1]QLKT!$AA$10:$AC$111,3,0)</f>
        <v>#N/A</v>
      </c>
      <c r="AK38" s="47" t="e">
        <f>VLOOKUP(A38,[4]Sheet1!$A$1:$E$81,5,0)</f>
        <v>#N/A</v>
      </c>
    </row>
    <row r="39" spans="1:37" ht="79.5" customHeight="1">
      <c r="A39" s="82" t="str">
        <f t="shared" si="0"/>
        <v>Trịnh Thị Thu Hà 26/10/1989</v>
      </c>
      <c r="B39" s="63">
        <v>33</v>
      </c>
      <c r="C39" s="68">
        <f>VLOOKUP(A39,'[2]tong 2 dot'!$A$7:$C$359,3,0)</f>
        <v>18057522</v>
      </c>
      <c r="D39" s="83" t="s">
        <v>242</v>
      </c>
      <c r="E39" s="84" t="s">
        <v>243</v>
      </c>
      <c r="F39" s="66"/>
      <c r="G39" s="85" t="s">
        <v>244</v>
      </c>
      <c r="H39" s="68" t="str">
        <f>VLOOKUP(A39,'[2]tong 2 dot'!$A$7:$G$379,7,0)</f>
        <v>Thái Bình</v>
      </c>
      <c r="I39" s="68" t="str">
        <f>VLOOKUP(A39,'[2]tong 2 dot'!$A$7:$E$379,5,0)</f>
        <v>Nữ</v>
      </c>
      <c r="J39" s="68" t="s">
        <v>40</v>
      </c>
      <c r="K39" s="68" t="str">
        <f>VLOOKUP(A39,'[2]tong 2 dot'!$A$7:$J$379,10,0)</f>
        <v>QH-2018-E</v>
      </c>
      <c r="L39" s="63"/>
      <c r="M39" s="69"/>
      <c r="N39" s="69"/>
      <c r="O39" s="63" t="str">
        <f>VLOOKUP(A39,'[3]fie nguon'!$C$2:$L$348,10,0)</f>
        <v>Quản lý chất lượng sản phẩm tại Tổng công ty lương thực miền Bắc</v>
      </c>
      <c r="P39" s="63" t="str">
        <f>VLOOKUP(A39,'[3]fie nguon'!$C$2:$N$348,12,0)</f>
        <v>PGS.TS Hà Văn Hội</v>
      </c>
      <c r="Q39" s="63" t="str">
        <f>VLOOKUP(A39,'[3]fie nguon'!$C$2:$O$348,13,0)</f>
        <v xml:space="preserve"> Trường ĐH Kinh tế, ĐHQG Hà Nội</v>
      </c>
      <c r="R39" s="63" t="str">
        <f>VLOOKUP(A39,'[3]fie nguon'!$C$2:$T$349,18,0)</f>
        <v>536/QĐ-ĐHKT ngày 19/03/2020</v>
      </c>
      <c r="S39" s="69"/>
      <c r="T39" s="70"/>
      <c r="U39" s="71"/>
      <c r="V39" s="72"/>
      <c r="W39" s="69" t="s">
        <v>33</v>
      </c>
      <c r="X39" s="68" t="str">
        <f>VLOOKUP(A39,'[2]tong 2 dot'!$A$7:$K$379,11,0)</f>
        <v>3286/QĐ-ĐHKT ngày 7/12/2018</v>
      </c>
      <c r="Y39" s="70"/>
      <c r="Z39" s="69"/>
      <c r="AA39" s="69"/>
      <c r="AB39" s="69"/>
      <c r="AC39" s="69"/>
      <c r="AD39" s="69"/>
      <c r="AE39" s="69"/>
      <c r="AF39" s="67" t="s">
        <v>245</v>
      </c>
      <c r="AG39" s="73" t="s">
        <v>246</v>
      </c>
      <c r="AH39" s="76"/>
      <c r="AJ39" s="47" t="e">
        <f>VLOOKUP(A40,[1]QLKT!$AA$10:$AC$111,3,0)</f>
        <v>#N/A</v>
      </c>
      <c r="AK39" s="47" t="e">
        <f>VLOOKUP(A39,[4]Sheet1!$A$1:$E$81,5,0)</f>
        <v>#N/A</v>
      </c>
    </row>
    <row r="40" spans="1:37" ht="65.25" customHeight="1">
      <c r="A40" s="82" t="str">
        <f t="shared" si="0"/>
        <v>Nguyễn Văn Tuyên 25/12/1982</v>
      </c>
      <c r="B40" s="63">
        <v>34</v>
      </c>
      <c r="C40" s="68">
        <v>16055304</v>
      </c>
      <c r="D40" s="83" t="s">
        <v>247</v>
      </c>
      <c r="E40" s="84" t="s">
        <v>58</v>
      </c>
      <c r="F40" s="66" t="s">
        <v>248</v>
      </c>
      <c r="G40" s="85" t="s">
        <v>249</v>
      </c>
      <c r="H40" s="68" t="s">
        <v>250</v>
      </c>
      <c r="I40" s="68" t="s">
        <v>35</v>
      </c>
      <c r="J40" s="68" t="s">
        <v>251</v>
      </c>
      <c r="K40" s="68" t="s">
        <v>116</v>
      </c>
      <c r="L40" s="63" t="s">
        <v>252</v>
      </c>
      <c r="M40" s="69" t="s">
        <v>260</v>
      </c>
      <c r="N40" s="69"/>
      <c r="O40" s="63" t="s">
        <v>253</v>
      </c>
      <c r="P40" s="63" t="s">
        <v>254</v>
      </c>
      <c r="Q40" s="63" t="s">
        <v>255</v>
      </c>
      <c r="R40" s="63" t="s">
        <v>256</v>
      </c>
      <c r="S40" s="69" t="e">
        <v>#N/A</v>
      </c>
      <c r="T40" s="70"/>
      <c r="U40" s="71" t="e">
        <v>#N/A</v>
      </c>
      <c r="V40" s="72" t="e">
        <v>#N/A</v>
      </c>
      <c r="W40" s="69" t="s">
        <v>33</v>
      </c>
      <c r="X40" s="68" t="s">
        <v>257</v>
      </c>
      <c r="Y40" s="70"/>
      <c r="Z40" s="69"/>
      <c r="AA40" s="69"/>
      <c r="AB40" s="69"/>
      <c r="AC40" s="69"/>
      <c r="AD40" s="69"/>
      <c r="AE40" s="69"/>
      <c r="AF40" s="67" t="s">
        <v>258</v>
      </c>
      <c r="AG40" s="73" t="s">
        <v>259</v>
      </c>
      <c r="AH40" s="76">
        <f>7350+12120+6075</f>
        <v>25545</v>
      </c>
      <c r="AJ40" s="47" t="e">
        <f>VLOOKUP(A41,[1]QLKT!$AA$10:$AC$111,3,0)</f>
        <v>#N/A</v>
      </c>
      <c r="AK40" s="47" t="e">
        <f>VLOOKUP(A40,[4]Sheet1!$A$1:$E$81,5,0)</f>
        <v>#N/A</v>
      </c>
    </row>
    <row r="41" spans="1:37" ht="79.5" customHeight="1">
      <c r="A41" s="82" t="str">
        <f t="shared" si="0"/>
        <v>Nguyễn Tiến Thành 06/11/1971</v>
      </c>
      <c r="B41" s="63">
        <v>35</v>
      </c>
      <c r="C41" s="68">
        <f>VLOOKUP(A41,'[2]tong 2 dot'!$A$7:$C$359,3,0)</f>
        <v>18057625</v>
      </c>
      <c r="D41" s="83" t="s">
        <v>261</v>
      </c>
      <c r="E41" s="84" t="s">
        <v>262</v>
      </c>
      <c r="F41" s="66"/>
      <c r="G41" s="85" t="s">
        <v>263</v>
      </c>
      <c r="H41" s="68" t="str">
        <f>VLOOKUP(A41,'[2]tong 2 dot'!$A$7:$G$379,7,0)</f>
        <v>Nam Định</v>
      </c>
      <c r="I41" s="68" t="str">
        <f>VLOOKUP(A41,'[2]tong 2 dot'!$A$7:$E$379,5,0)</f>
        <v>Nam</v>
      </c>
      <c r="J41" s="68" t="str">
        <f>VLOOKUP(A41,'[2]tong 2 dot'!$A$7:$H$379,8,0)</f>
        <v>QTKD</v>
      </c>
      <c r="K41" s="68" t="str">
        <f>VLOOKUP(A41,'[2]tong 2 dot'!$A$7:$J$379,10,0)</f>
        <v>QH-2018-E</v>
      </c>
      <c r="L41" s="63"/>
      <c r="M41" s="69" t="s">
        <v>106</v>
      </c>
      <c r="N41" s="69"/>
      <c r="O41" s="63" t="str">
        <f>VLOOKUP(A41,'[3]fie nguon'!$C$2:$L$348,10,0)</f>
        <v>Ảnh hưởng của công nghệ đến kết quả hoạt động ngân hàng, nghiên cứu điển hình tại Ngân hàng Thương mại cổ phần Công thương Việt Nam</v>
      </c>
      <c r="P41" s="63" t="str">
        <f>VLOOKUP(A41,'[3]fie nguon'!$C$2:$N$348,12,0)</f>
        <v>TS. Lưu Thị Minh Ngọc</v>
      </c>
      <c r="Q41" s="63" t="str">
        <f>VLOOKUP(A41,'[3]fie nguon'!$C$2:$O$348,13,0)</f>
        <v xml:space="preserve"> Trường ĐH Kinh tế, ĐHQG Hà Nội</v>
      </c>
      <c r="R41" s="63" t="str">
        <f>VLOOKUP(A41,'[3]fie nguon'!$C$2:$T$349,18,0)</f>
        <v>606/QĐ-ĐHKT ngày 19/03/2020</v>
      </c>
      <c r="S41" s="69"/>
      <c r="T41" s="70"/>
      <c r="U41" s="71"/>
      <c r="V41" s="72"/>
      <c r="W41" s="69" t="s">
        <v>33</v>
      </c>
      <c r="X41" s="68" t="str">
        <f>VLOOKUP(A41,'[2]tong 2 dot'!$A$7:$K$379,11,0)</f>
        <v>3286/QĐ-ĐHKT ngày 7/12/2018</v>
      </c>
      <c r="Y41" s="70"/>
      <c r="Z41" s="69"/>
      <c r="AA41" s="69"/>
      <c r="AB41" s="69"/>
      <c r="AC41" s="69"/>
      <c r="AD41" s="69"/>
      <c r="AE41" s="69"/>
      <c r="AF41" s="67" t="s">
        <v>264</v>
      </c>
      <c r="AG41" s="73" t="s">
        <v>265</v>
      </c>
      <c r="AH41" s="76"/>
      <c r="AJ41" s="47" t="e">
        <f>VLOOKUP(A42,[1]QLKT!$AA$10:$AC$111,3,0)</f>
        <v>#N/A</v>
      </c>
      <c r="AK41" s="47" t="e">
        <f>VLOOKUP(A41,[4]Sheet1!$A$1:$E$81,5,0)</f>
        <v>#N/A</v>
      </c>
    </row>
    <row r="42" spans="1:37" ht="79.5" customHeight="1">
      <c r="A42" s="82" t="str">
        <f t="shared" si="0"/>
        <v>Hồ Thị Phương 05/12/1990</v>
      </c>
      <c r="B42" s="63">
        <v>36</v>
      </c>
      <c r="C42" s="68">
        <f>VLOOKUP(A42,'[2]tong 2 dot'!$A$7:$C$359,3,0)</f>
        <v>18057620</v>
      </c>
      <c r="D42" s="83" t="s">
        <v>266</v>
      </c>
      <c r="E42" s="84" t="s">
        <v>158</v>
      </c>
      <c r="F42" s="66"/>
      <c r="G42" s="85" t="s">
        <v>267</v>
      </c>
      <c r="H42" s="68" t="str">
        <f>VLOOKUP(A42,'[2]tong 2 dot'!$A$7:$G$379,7,0)</f>
        <v>Nghệ An</v>
      </c>
      <c r="I42" s="68" t="str">
        <f>VLOOKUP(A42,'[2]tong 2 dot'!$A$7:$E$379,5,0)</f>
        <v>Nữ</v>
      </c>
      <c r="J42" s="68" t="str">
        <f>VLOOKUP(A42,'[2]tong 2 dot'!$A$7:$H$379,8,0)</f>
        <v>QTKD</v>
      </c>
      <c r="K42" s="68" t="str">
        <f>VLOOKUP(A42,'[2]tong 2 dot'!$A$7:$J$379,10,0)</f>
        <v>QH-2018-E</v>
      </c>
      <c r="L42" s="63"/>
      <c r="M42" s="69" t="s">
        <v>106</v>
      </c>
      <c r="N42" s="69"/>
      <c r="O42" s="63" t="str">
        <f>VLOOKUP(A42,'[3]fie nguon'!$C$2:$L$348,10,0)</f>
        <v>Hoạch định chiến lược phát triển cho Công ty Cổ phần công nghệ lưu trữ - số hóa HT</v>
      </c>
      <c r="P42" s="63" t="str">
        <f>VLOOKUP(A42,'[3]fie nguon'!$C$2:$N$348,12,0)</f>
        <v>PGS.TS. Hoàng Văn Hải</v>
      </c>
      <c r="Q42" s="63" t="str">
        <f>VLOOKUP(A42,'[3]fie nguon'!$C$2:$O$348,13,0)</f>
        <v xml:space="preserve"> Trường ĐH Kinh tế, ĐHQG Hà Nội</v>
      </c>
      <c r="R42" s="63" t="str">
        <f>VLOOKUP(A42,'[3]fie nguon'!$C$2:$T$349,18,0)</f>
        <v>618/QĐ-ĐHKT ngày 19/03/2020</v>
      </c>
      <c r="S42" s="69"/>
      <c r="T42" s="70"/>
      <c r="U42" s="71"/>
      <c r="V42" s="72"/>
      <c r="W42" s="69" t="s">
        <v>33</v>
      </c>
      <c r="X42" s="68" t="str">
        <f>VLOOKUP(A42,'[2]tong 2 dot'!$A$7:$K$379,11,0)</f>
        <v>3286/QĐ-ĐHKT ngày 7/12/2018</v>
      </c>
      <c r="Y42" s="70"/>
      <c r="Z42" s="69"/>
      <c r="AA42" s="69"/>
      <c r="AB42" s="69"/>
      <c r="AC42" s="69"/>
      <c r="AD42" s="69"/>
      <c r="AE42" s="69"/>
      <c r="AF42" s="67" t="s">
        <v>268</v>
      </c>
      <c r="AG42" s="73" t="s">
        <v>269</v>
      </c>
      <c r="AH42" s="76" t="s">
        <v>1249</v>
      </c>
      <c r="AJ42" s="47" t="str">
        <f>VLOOKUP(A43,[1]QLKT!$AA$10:$AC$111,3,0)</f>
        <v>a</v>
      </c>
      <c r="AK42" s="47" t="e">
        <f>VLOOKUP(A42,[4]Sheet1!$A$1:$E$81,5,0)</f>
        <v>#N/A</v>
      </c>
    </row>
    <row r="43" spans="1:37" ht="79.5" customHeight="1">
      <c r="A43" s="82" t="str">
        <f t="shared" si="0"/>
        <v>Lưu Thị Lan Anh 22/07/1984</v>
      </c>
      <c r="B43" s="63">
        <v>37</v>
      </c>
      <c r="C43" s="68">
        <f>VLOOKUP(A43,'[2]tong 2 dot'!$A$7:$C$359,3,0)</f>
        <v>18057503</v>
      </c>
      <c r="D43" s="83" t="s">
        <v>270</v>
      </c>
      <c r="E43" s="28" t="s">
        <v>197</v>
      </c>
      <c r="F43" s="66"/>
      <c r="G43" s="85" t="s">
        <v>271</v>
      </c>
      <c r="H43" s="68" t="str">
        <f>VLOOKUP(A43,'[2]tong 2 dot'!$A$7:$G$379,7,0)</f>
        <v>Hà Nội</v>
      </c>
      <c r="I43" s="68" t="str">
        <f>VLOOKUP(A43,'[2]tong 2 dot'!$A$7:$E$379,5,0)</f>
        <v>Nữ</v>
      </c>
      <c r="J43" s="68" t="str">
        <f>VLOOKUP(A43,'[2]tong 2 dot'!$A$7:$H$379,8,0)</f>
        <v>QLKT</v>
      </c>
      <c r="K43" s="68" t="str">
        <f>VLOOKUP(A43,'[2]tong 2 dot'!$A$7:$J$379,10,0)</f>
        <v>QH-2018-E</v>
      </c>
      <c r="L43" s="63"/>
      <c r="M43" s="69" t="s">
        <v>100</v>
      </c>
      <c r="N43" s="69"/>
      <c r="O43" s="63" t="str">
        <f>VLOOKUP(A43,'[3]fie nguon'!$C$2:$L$348,10,0)</f>
        <v>Quản lý thu bảo hiểm xã hội tại các huyện ngoại thành thành phố Hà Nội</v>
      </c>
      <c r="P43" s="63" t="str">
        <f>VLOOKUP(A43,'[3]fie nguon'!$C$2:$N$348,12,0)</f>
        <v>PGS.TS Mai Thị Thanh Xuân</v>
      </c>
      <c r="Q43" s="63" t="str">
        <f>VLOOKUP(A43,'[3]fie nguon'!$C$2:$O$348,13,0)</f>
        <v>Nguyên Cán bộ Trường ĐH Kinh tế, ĐHQGHN</v>
      </c>
      <c r="R43" s="63" t="str">
        <f>VLOOKUP(A43,'[3]fie nguon'!$C$2:$T$349,18,0)</f>
        <v>520/QĐ-ĐHKT ngày 19/03/2020</v>
      </c>
      <c r="S43" s="69"/>
      <c r="T43" s="70"/>
      <c r="U43" s="71"/>
      <c r="V43" s="72"/>
      <c r="W43" s="69" t="s">
        <v>33</v>
      </c>
      <c r="X43" s="68" t="str">
        <f>VLOOKUP(A43,'[2]tong 2 dot'!$A$7:$K$379,11,0)</f>
        <v>3286/QĐ-ĐHKT ngày 7/12/2018</v>
      </c>
      <c r="Y43" s="70"/>
      <c r="Z43" s="69"/>
      <c r="AA43" s="69"/>
      <c r="AB43" s="69"/>
      <c r="AC43" s="69"/>
      <c r="AD43" s="69"/>
      <c r="AE43" s="69"/>
      <c r="AF43" s="67" t="s">
        <v>272</v>
      </c>
      <c r="AG43" s="73" t="s">
        <v>273</v>
      </c>
      <c r="AH43" s="76" t="s">
        <v>71</v>
      </c>
      <c r="AI43" s="48">
        <v>1</v>
      </c>
      <c r="AJ43" s="47" t="e">
        <f>VLOOKUP(A44,[1]QLKT!$AA$10:$AC$111,3,0)</f>
        <v>#N/A</v>
      </c>
      <c r="AK43" s="47" t="e">
        <f>VLOOKUP(A43,[4]Sheet1!$A$1:$E$81,5,0)</f>
        <v>#N/A</v>
      </c>
    </row>
    <row r="44" spans="1:37" ht="79.5" customHeight="1">
      <c r="A44" s="82" t="str">
        <f t="shared" si="0"/>
        <v>Nguyễn Kiên Cường 18/09/1982</v>
      </c>
      <c r="B44" s="63">
        <v>38</v>
      </c>
      <c r="C44" s="68">
        <v>18057600</v>
      </c>
      <c r="D44" s="83" t="s">
        <v>274</v>
      </c>
      <c r="E44" s="84" t="s">
        <v>132</v>
      </c>
      <c r="F44" s="66"/>
      <c r="G44" s="85" t="s">
        <v>275</v>
      </c>
      <c r="H44" s="68" t="s">
        <v>46</v>
      </c>
      <c r="I44" s="68" t="s">
        <v>35</v>
      </c>
      <c r="J44" s="68" t="s">
        <v>53</v>
      </c>
      <c r="K44" s="68" t="s">
        <v>47</v>
      </c>
      <c r="L44" s="63"/>
      <c r="M44" s="69" t="s">
        <v>106</v>
      </c>
      <c r="N44" s="69"/>
      <c r="O44" s="63" t="s">
        <v>276</v>
      </c>
      <c r="P44" s="63" t="s">
        <v>277</v>
      </c>
      <c r="Q44" s="63" t="s">
        <v>120</v>
      </c>
      <c r="R44" s="63" t="s">
        <v>278</v>
      </c>
      <c r="S44" s="69"/>
      <c r="T44" s="70"/>
      <c r="U44" s="71"/>
      <c r="V44" s="72"/>
      <c r="W44" s="69" t="s">
        <v>33</v>
      </c>
      <c r="X44" s="68" t="s">
        <v>79</v>
      </c>
      <c r="Y44" s="70"/>
      <c r="Z44" s="69"/>
      <c r="AA44" s="69"/>
      <c r="AB44" s="69"/>
      <c r="AC44" s="69"/>
      <c r="AD44" s="69"/>
      <c r="AE44" s="69"/>
      <c r="AF44" s="67" t="s">
        <v>279</v>
      </c>
      <c r="AG44" s="73" t="s">
        <v>280</v>
      </c>
      <c r="AH44" s="76"/>
      <c r="AJ44" s="47" t="str">
        <f>VLOOKUP(A45,[1]QLKT!$AA$10:$AC$111,3,0)</f>
        <v>a</v>
      </c>
      <c r="AK44" s="47" t="e">
        <f>VLOOKUP(A44,[4]Sheet1!$A$1:$E$81,5,0)</f>
        <v>#N/A</v>
      </c>
    </row>
    <row r="45" spans="1:37" ht="79.5" customHeight="1">
      <c r="A45" s="82" t="str">
        <f t="shared" si="0"/>
        <v>Nguyễn Thu Hương 05/09/1991</v>
      </c>
      <c r="B45" s="63">
        <v>39</v>
      </c>
      <c r="C45" s="68">
        <v>18057537</v>
      </c>
      <c r="D45" s="83" t="s">
        <v>281</v>
      </c>
      <c r="E45" s="84" t="s">
        <v>282</v>
      </c>
      <c r="F45" s="66"/>
      <c r="G45" s="85" t="s">
        <v>283</v>
      </c>
      <c r="H45" s="68" t="s">
        <v>42</v>
      </c>
      <c r="I45" s="68" t="s">
        <v>38</v>
      </c>
      <c r="J45" s="68" t="s">
        <v>44</v>
      </c>
      <c r="K45" s="68" t="s">
        <v>47</v>
      </c>
      <c r="L45" s="63"/>
      <c r="M45" s="69" t="s">
        <v>41</v>
      </c>
      <c r="N45" s="69"/>
      <c r="O45" s="63" t="s">
        <v>284</v>
      </c>
      <c r="P45" s="63" t="s">
        <v>285</v>
      </c>
      <c r="Q45" s="63" t="s">
        <v>120</v>
      </c>
      <c r="R45" s="63" t="s">
        <v>286</v>
      </c>
      <c r="S45" s="69"/>
      <c r="T45" s="70"/>
      <c r="U45" s="71"/>
      <c r="V45" s="72"/>
      <c r="W45" s="69" t="s">
        <v>33</v>
      </c>
      <c r="X45" s="68" t="s">
        <v>79</v>
      </c>
      <c r="Y45" s="70"/>
      <c r="Z45" s="69"/>
      <c r="AA45" s="69"/>
      <c r="AB45" s="69"/>
      <c r="AC45" s="69"/>
      <c r="AD45" s="69"/>
      <c r="AE45" s="69"/>
      <c r="AF45" s="67" t="s">
        <v>287</v>
      </c>
      <c r="AG45" s="73" t="s">
        <v>288</v>
      </c>
      <c r="AH45" s="76"/>
      <c r="AJ45" s="47" t="e">
        <f>VLOOKUP(A46,[1]QLKT!$AA$10:$AC$111,3,0)</f>
        <v>#N/A</v>
      </c>
      <c r="AK45" s="47" t="e">
        <f>VLOOKUP(A45,[4]Sheet1!$A$1:$E$81,5,0)</f>
        <v>#N/A</v>
      </c>
    </row>
    <row r="46" spans="1:37" ht="79.5" customHeight="1">
      <c r="A46" s="82" t="str">
        <f t="shared" si="0"/>
        <v>Phạm Thị Ngọc Ánh 21/10/1995</v>
      </c>
      <c r="B46" s="63">
        <v>40</v>
      </c>
      <c r="C46" s="68">
        <f>VLOOKUP(A46,'[2]tong 2 dot'!$A$7:$C$359,3,0)</f>
        <v>18057652</v>
      </c>
      <c r="D46" s="83" t="s">
        <v>289</v>
      </c>
      <c r="E46" s="84" t="s">
        <v>290</v>
      </c>
      <c r="F46" s="66"/>
      <c r="G46" s="85" t="s">
        <v>291</v>
      </c>
      <c r="H46" s="68" t="str">
        <f>VLOOKUP(A46,'[2]tong 2 dot'!$A$7:$G$379,7,0)</f>
        <v>Thái Bình</v>
      </c>
      <c r="I46" s="68" t="str">
        <f>VLOOKUP(A46,'[2]tong 2 dot'!$A$7:$E$379,5,0)</f>
        <v>Nữ</v>
      </c>
      <c r="J46" s="68" t="str">
        <f>VLOOKUP(A46,'[2]tong 2 dot'!$A$7:$H$379,8,0)</f>
        <v>Kế toán</v>
      </c>
      <c r="K46" s="68" t="str">
        <f>VLOOKUP(A46,'[2]tong 2 dot'!$A$7:$J$379,10,0)</f>
        <v>QH-2018-E</v>
      </c>
      <c r="L46" s="63"/>
      <c r="M46" s="69" t="s">
        <v>292</v>
      </c>
      <c r="N46" s="69"/>
      <c r="O46" s="63" t="str">
        <f>VLOOKUP(A46,'[3]fie nguon'!$C$2:$L$348,10,0)</f>
        <v>Kiểm soát nội bộ hoạt động  huy động vốn tại ngân hàng TMCP Ngoại thương Việt Nam - Chi nhánh Sở Giao Dịch</v>
      </c>
      <c r="P46" s="63" t="str">
        <f>VLOOKUP(A46,'[3]fie nguon'!$C$2:$N$348,12,0)</f>
        <v>TS. Tạ Quang Bình</v>
      </c>
      <c r="Q46" s="63" t="str">
        <f>VLOOKUP(A46,'[3]fie nguon'!$C$2:$O$348,13,0)</f>
        <v>Trường ĐH Thương Mại</v>
      </c>
      <c r="R46" s="63" t="str">
        <f>VLOOKUP(A46,'[3]fie nguon'!$C$2:$T$349,18,0)</f>
        <v>637/QĐ-ĐHKT ngày 19/03/2020</v>
      </c>
      <c r="S46" s="69"/>
      <c r="T46" s="70"/>
      <c r="U46" s="71"/>
      <c r="V46" s="72"/>
      <c r="W46" s="69" t="s">
        <v>33</v>
      </c>
      <c r="X46" s="68" t="str">
        <f>VLOOKUP(A46,'[2]tong 2 dot'!$A$7:$K$379,11,0)</f>
        <v>3286/QĐ-ĐHKT ngày 7/12/2018</v>
      </c>
      <c r="Y46" s="70"/>
      <c r="Z46" s="69"/>
      <c r="AA46" s="69"/>
      <c r="AB46" s="69"/>
      <c r="AC46" s="69"/>
      <c r="AD46" s="69"/>
      <c r="AE46" s="69"/>
      <c r="AF46" s="67" t="s">
        <v>293</v>
      </c>
      <c r="AG46" s="73" t="s">
        <v>294</v>
      </c>
      <c r="AH46" s="76"/>
      <c r="AJ46" s="47" t="e">
        <f>VLOOKUP(A47,[1]QLKT!$AA$10:$AC$111,3,0)</f>
        <v>#N/A</v>
      </c>
      <c r="AK46" s="47" t="e">
        <f>VLOOKUP(A46,[4]Sheet1!$A$1:$E$81,5,0)</f>
        <v>#N/A</v>
      </c>
    </row>
    <row r="47" spans="1:37" ht="79.5" customHeight="1">
      <c r="A47" s="82" t="str">
        <f t="shared" si="0"/>
        <v>Nguyễn Thế Lâm 02/11/1995</v>
      </c>
      <c r="B47" s="63">
        <v>41</v>
      </c>
      <c r="C47" s="68">
        <f>VLOOKUP(A47,'[2]tong 2 dot'!$A$7:$C$359,3,0)</f>
        <v>18057665</v>
      </c>
      <c r="D47" s="83" t="s">
        <v>295</v>
      </c>
      <c r="E47" s="84" t="s">
        <v>296</v>
      </c>
      <c r="F47" s="66"/>
      <c r="G47" s="85" t="s">
        <v>297</v>
      </c>
      <c r="H47" s="68" t="str">
        <f>VLOOKUP(A47,'[2]tong 2 dot'!$A$7:$G$379,7,0)</f>
        <v>Thái Bình</v>
      </c>
      <c r="I47" s="68" t="str">
        <f>VLOOKUP(A47,'[2]tong 2 dot'!$A$7:$E$379,5,0)</f>
        <v>Nam</v>
      </c>
      <c r="J47" s="68" t="str">
        <f>VLOOKUP(A47,'[2]tong 2 dot'!$A$7:$H$379,8,0)</f>
        <v>Kế toán</v>
      </c>
      <c r="K47" s="68" t="str">
        <f>VLOOKUP(A47,'[2]tong 2 dot'!$A$7:$J$379,10,0)</f>
        <v>QH-2018-E</v>
      </c>
      <c r="L47" s="63"/>
      <c r="M47" s="69" t="s">
        <v>292</v>
      </c>
      <c r="N47" s="69"/>
      <c r="O47" s="63" t="str">
        <f>VLOOKUP(A47,'[3]fie nguon'!$C$2:$L$348,10,0)</f>
        <v>Kiểm soát nội bộ quy trình cho vay tại Ngân hàng TMCP Ngoại Thương Việt Nam - Chi nhánh Sở Giao dịch</v>
      </c>
      <c r="P47" s="63" t="str">
        <f>VLOOKUP(A47,'[3]fie nguon'!$C$2:$N$348,12,0)</f>
        <v>PGS.TS Nguyễn Phú Giang</v>
      </c>
      <c r="Q47" s="63" t="str">
        <f>VLOOKUP(A47,'[3]fie nguon'!$C$2:$O$348,13,0)</f>
        <v>Trường ĐH Thương Mại</v>
      </c>
      <c r="R47" s="63" t="str">
        <f>VLOOKUP(A47,'[3]fie nguon'!$C$2:$T$349,18,0)</f>
        <v>638/QĐ-ĐHKT ngày 19/03/2020</v>
      </c>
      <c r="S47" s="69"/>
      <c r="T47" s="70"/>
      <c r="U47" s="71"/>
      <c r="V47" s="72"/>
      <c r="W47" s="69" t="s">
        <v>33</v>
      </c>
      <c r="X47" s="68" t="str">
        <f>VLOOKUP(A47,'[2]tong 2 dot'!$A$7:$K$379,11,0)</f>
        <v>3286/QĐ-ĐHKT ngày 7/12/2018</v>
      </c>
      <c r="Y47" s="70"/>
      <c r="Z47" s="69"/>
      <c r="AA47" s="69"/>
      <c r="AB47" s="69"/>
      <c r="AC47" s="69"/>
      <c r="AD47" s="69"/>
      <c r="AE47" s="69"/>
      <c r="AF47" s="67" t="s">
        <v>298</v>
      </c>
      <c r="AG47" s="73" t="s">
        <v>299</v>
      </c>
      <c r="AH47" s="76"/>
      <c r="AJ47" s="47" t="str">
        <f>VLOOKUP(A48,[1]QLKT!$AA$10:$AC$111,3,0)</f>
        <v>a</v>
      </c>
      <c r="AK47" s="47" t="e">
        <f>VLOOKUP(A47,[4]Sheet1!$A$1:$E$81,5,0)</f>
        <v>#N/A</v>
      </c>
    </row>
    <row r="48" spans="1:37" ht="79.5" customHeight="1">
      <c r="A48" s="82" t="str">
        <f t="shared" si="0"/>
        <v>Nguyễn Thế Anh 24/11/1978</v>
      </c>
      <c r="B48" s="63">
        <v>42</v>
      </c>
      <c r="C48" s="68">
        <v>17058303</v>
      </c>
      <c r="D48" s="83" t="s">
        <v>295</v>
      </c>
      <c r="E48" s="84" t="s">
        <v>197</v>
      </c>
      <c r="F48" s="66"/>
      <c r="G48" s="85" t="s">
        <v>300</v>
      </c>
      <c r="H48" s="68" t="s">
        <v>42</v>
      </c>
      <c r="I48" s="68" t="s">
        <v>35</v>
      </c>
      <c r="J48" s="68" t="s">
        <v>40</v>
      </c>
      <c r="K48" s="68" t="s">
        <v>39</v>
      </c>
      <c r="L48" s="63"/>
      <c r="M48" s="69" t="s">
        <v>100</v>
      </c>
      <c r="N48" s="69"/>
      <c r="O48" s="63" t="s">
        <v>301</v>
      </c>
      <c r="P48" s="63" t="s">
        <v>302</v>
      </c>
      <c r="Q48" s="63" t="s">
        <v>43</v>
      </c>
      <c r="R48" s="63" t="s">
        <v>303</v>
      </c>
      <c r="S48" s="69"/>
      <c r="T48" s="70"/>
      <c r="U48" s="71"/>
      <c r="V48" s="72"/>
      <c r="W48" s="69" t="s">
        <v>33</v>
      </c>
      <c r="X48" s="68" t="s">
        <v>45</v>
      </c>
      <c r="Y48" s="70"/>
      <c r="Z48" s="69"/>
      <c r="AA48" s="69"/>
      <c r="AB48" s="69"/>
      <c r="AC48" s="69"/>
      <c r="AD48" s="69"/>
      <c r="AE48" s="69"/>
      <c r="AF48" s="67" t="s">
        <v>305</v>
      </c>
      <c r="AG48" s="73" t="s">
        <v>306</v>
      </c>
      <c r="AH48" s="78" t="s">
        <v>304</v>
      </c>
      <c r="AJ48" s="47" t="str">
        <f>VLOOKUP(A49,[1]QLKT!$AA$10:$AC$111,3,0)</f>
        <v>a</v>
      </c>
      <c r="AK48" s="47" t="e">
        <f>VLOOKUP(A48,[4]Sheet1!$A$1:$E$81,5,0)</f>
        <v>#N/A</v>
      </c>
    </row>
    <row r="49" spans="1:37" ht="79.5" customHeight="1">
      <c r="A49" s="82" t="str">
        <f t="shared" si="0"/>
        <v>Nguyễn Hà Trung 12/12/1992</v>
      </c>
      <c r="B49" s="63">
        <v>43</v>
      </c>
      <c r="C49" s="68">
        <f>VLOOKUP(A49,'[2]tong 2 dot'!$A$7:$C$359,3,0)</f>
        <v>18057583</v>
      </c>
      <c r="D49" s="83" t="s">
        <v>307</v>
      </c>
      <c r="E49" s="84" t="s">
        <v>308</v>
      </c>
      <c r="F49" s="66"/>
      <c r="G49" s="85" t="s">
        <v>309</v>
      </c>
      <c r="H49" s="68" t="str">
        <f>VLOOKUP(A49,'[2]tong 2 dot'!$A$7:$G$379,7,0)</f>
        <v>Hà Nội</v>
      </c>
      <c r="I49" s="68" t="str">
        <f>VLOOKUP(A49,'[2]tong 2 dot'!$A$7:$E$379,5,0)</f>
        <v>Nam</v>
      </c>
      <c r="J49" s="68" t="str">
        <f>VLOOKUP(A49,'[2]tong 2 dot'!$A$7:$H$379,8,0)</f>
        <v>QLKT</v>
      </c>
      <c r="K49" s="68" t="str">
        <f>VLOOKUP(A49,'[2]tong 2 dot'!$A$7:$J$379,10,0)</f>
        <v>QH-2018-E</v>
      </c>
      <c r="L49" s="63"/>
      <c r="M49" s="69" t="s">
        <v>100</v>
      </c>
      <c r="N49" s="69"/>
      <c r="O49" s="63" t="str">
        <f>VLOOKUP(A49,'[3]fie nguon'!$C$2:$L$348,10,0)</f>
        <v>Quản lý tài chính tại công ty cổ phần may Phương Đông</v>
      </c>
      <c r="P49" s="63" t="str">
        <f>VLOOKUP(A49,'[3]fie nguon'!$C$2:$N$348,12,0)</f>
        <v>TS. Lê Thị Hồng Điệp</v>
      </c>
      <c r="Q49" s="63" t="str">
        <f>VLOOKUP(A49,'[3]fie nguon'!$C$2:$O$348,13,0)</f>
        <v xml:space="preserve"> Trường ĐH Kinh tế, ĐHQG Hà Nội</v>
      </c>
      <c r="R49" s="63" t="str">
        <f>VLOOKUP(A49,'[3]fie nguon'!$C$2:$T$349,18,0)</f>
        <v>586/QĐ-ĐHKT ngày 19/03/2020</v>
      </c>
      <c r="S49" s="69"/>
      <c r="T49" s="70"/>
      <c r="U49" s="71"/>
      <c r="V49" s="72"/>
      <c r="W49" s="69" t="s">
        <v>33</v>
      </c>
      <c r="X49" s="68" t="str">
        <f>VLOOKUP(A49,'[2]tong 2 dot'!$A$7:$K$379,11,0)</f>
        <v>3286/QĐ-ĐHKT ngày 7/12/2018</v>
      </c>
      <c r="Y49" s="70"/>
      <c r="Z49" s="69"/>
      <c r="AA49" s="69"/>
      <c r="AB49" s="69"/>
      <c r="AC49" s="69"/>
      <c r="AD49" s="69"/>
      <c r="AE49" s="69"/>
      <c r="AF49" s="67" t="s">
        <v>310</v>
      </c>
      <c r="AG49" s="73" t="s">
        <v>311</v>
      </c>
      <c r="AH49" s="76"/>
      <c r="AJ49" s="47" t="str">
        <f>VLOOKUP(A50,[1]QLKT!$AA$10:$AC$111,3,0)</f>
        <v>a</v>
      </c>
      <c r="AK49" s="47" t="e">
        <f>VLOOKUP(A49,[4]Sheet1!$A$1:$E$81,5,0)</f>
        <v>#N/A</v>
      </c>
    </row>
    <row r="50" spans="1:37" ht="79.5" customHeight="1">
      <c r="A50" s="82" t="str">
        <f t="shared" si="0"/>
        <v>Nguyễn Thị Minh Nguyệt 27/07/1993</v>
      </c>
      <c r="B50" s="63">
        <v>44</v>
      </c>
      <c r="C50" s="68">
        <f>VLOOKUP(A50,'[2]tong 2 dot'!$A$7:$C$359,3,0)</f>
        <v>18057552</v>
      </c>
      <c r="D50" s="83" t="s">
        <v>312</v>
      </c>
      <c r="E50" s="84" t="s">
        <v>313</v>
      </c>
      <c r="F50" s="66"/>
      <c r="G50" s="85" t="s">
        <v>314</v>
      </c>
      <c r="H50" s="68" t="str">
        <f>VLOOKUP(A50,'[2]tong 2 dot'!$A$7:$G$379,7,0)</f>
        <v>Hải Dương</v>
      </c>
      <c r="I50" s="68" t="str">
        <f>VLOOKUP(A50,'[2]tong 2 dot'!$A$7:$E$379,5,0)</f>
        <v>Nữ</v>
      </c>
      <c r="J50" s="68" t="str">
        <f>VLOOKUP(A50,'[2]tong 2 dot'!$A$7:$H$379,8,0)</f>
        <v>QLKT</v>
      </c>
      <c r="K50" s="68" t="str">
        <f>VLOOKUP(A50,'[2]tong 2 dot'!$A$7:$J$379,10,0)</f>
        <v>QH-2018-E</v>
      </c>
      <c r="L50" s="63"/>
      <c r="M50" s="69" t="s">
        <v>100</v>
      </c>
      <c r="N50" s="69"/>
      <c r="O50" s="63" t="str">
        <f>VLOOKUP(A50,'[3]fie nguon'!$C$2:$L$348,10,0)</f>
        <v>Chất lượng nhân lực khối thủ tục tại công ty cổ phần Vinhomes</v>
      </c>
      <c r="P50" s="63" t="str">
        <f>VLOOKUP(A50,'[3]fie nguon'!$C$2:$N$348,12,0)</f>
        <v>PGS.TS Lê Quốc Hội</v>
      </c>
      <c r="Q50" s="63" t="str">
        <f>VLOOKUP(A50,'[3]fie nguon'!$C$2:$O$348,13,0)</f>
        <v xml:space="preserve">Trường Đại học Kinh tế Quốc dân </v>
      </c>
      <c r="R50" s="63" t="str">
        <f>VLOOKUP(A50,'[3]fie nguon'!$C$2:$T$349,18,0)</f>
        <v>779/QĐ-ĐHKT ngày 31/3/2020</v>
      </c>
      <c r="S50" s="69"/>
      <c r="T50" s="70"/>
      <c r="U50" s="71"/>
      <c r="V50" s="72"/>
      <c r="W50" s="69" t="s">
        <v>33</v>
      </c>
      <c r="X50" s="68" t="str">
        <f>VLOOKUP(A50,'[2]tong 2 dot'!$A$7:$K$379,11,0)</f>
        <v>3286/QĐ-ĐHKT ngày 7/12/2018</v>
      </c>
      <c r="Y50" s="70"/>
      <c r="Z50" s="69"/>
      <c r="AA50" s="69"/>
      <c r="AB50" s="69"/>
      <c r="AC50" s="69"/>
      <c r="AD50" s="69"/>
      <c r="AE50" s="69"/>
      <c r="AF50" s="67" t="s">
        <v>315</v>
      </c>
      <c r="AG50" s="73" t="s">
        <v>316</v>
      </c>
      <c r="AH50" s="76"/>
      <c r="AJ50" s="47" t="e">
        <f>VLOOKUP(A51,[1]QLKT!$AA$10:$AC$111,3,0)</f>
        <v>#N/A</v>
      </c>
      <c r="AK50" s="47" t="e">
        <f>VLOOKUP(A50,[4]Sheet1!$A$1:$E$81,5,0)</f>
        <v>#N/A</v>
      </c>
    </row>
    <row r="51" spans="1:37" ht="127.5" customHeight="1">
      <c r="A51" s="82" t="str">
        <f t="shared" si="0"/>
        <v>Đỗ Khắc Đạo 02/10/1975</v>
      </c>
      <c r="B51" s="63">
        <v>45</v>
      </c>
      <c r="C51" s="68">
        <f>VLOOKUP(A51,'[2]tong 2 dot'!$A$7:$C$359,3,0)</f>
        <v>18057518</v>
      </c>
      <c r="D51" s="83" t="s">
        <v>317</v>
      </c>
      <c r="E51" s="84" t="s">
        <v>318</v>
      </c>
      <c r="F51" s="66"/>
      <c r="G51" s="85" t="s">
        <v>319</v>
      </c>
      <c r="H51" s="68" t="str">
        <f>VLOOKUP(A51,'[2]tong 2 dot'!$A$7:$G$379,7,0)</f>
        <v>Hà Nội</v>
      </c>
      <c r="I51" s="68" t="str">
        <f>VLOOKUP(A51,'[2]tong 2 dot'!$A$7:$E$379,5,0)</f>
        <v>Nam</v>
      </c>
      <c r="J51" s="68" t="s">
        <v>40</v>
      </c>
      <c r="K51" s="68" t="str">
        <f>VLOOKUP(A51,'[2]tong 2 dot'!$A$7:$J$379,10,0)</f>
        <v>QH-2018-E</v>
      </c>
      <c r="L51" s="63"/>
      <c r="M51" s="69"/>
      <c r="N51" s="69"/>
      <c r="O51" s="63" t="str">
        <f>VLOOKUP(A51,'[3]fie nguon'!$C$2:$L$348,10,0)</f>
        <v>Quản lý thu ngân sách nhà nước trên địa bàn quận Nam Từ Liêm, thành phố Hà Nội</v>
      </c>
      <c r="P51" s="63" t="str">
        <f>VLOOKUP(A51,'[3]fie nguon'!$C$2:$N$348,12,0)</f>
        <v>PGS.TS Nguyễn Trúc Lê</v>
      </c>
      <c r="Q51" s="63" t="str">
        <f>VLOOKUP(A51,'[3]fie nguon'!$C$2:$O$348,13,0)</f>
        <v xml:space="preserve"> Trường ĐH Kinh tế, ĐHQG Hà Nội</v>
      </c>
      <c r="R51" s="63" t="str">
        <f>VLOOKUP(A51,'[3]fie nguon'!$C$2:$T$349,18,0)</f>
        <v>531/QĐ-ĐHKT ngày 19/03/2020</v>
      </c>
      <c r="S51" s="69"/>
      <c r="T51" s="70"/>
      <c r="U51" s="71"/>
      <c r="V51" s="72"/>
      <c r="W51" s="69" t="s">
        <v>33</v>
      </c>
      <c r="X51" s="68" t="str">
        <f>VLOOKUP(A51,'[2]tong 2 dot'!$A$7:$K$379,11,0)</f>
        <v>3286/QĐ-ĐHKT ngày 7/12/2018</v>
      </c>
      <c r="Y51" s="70"/>
      <c r="Z51" s="69"/>
      <c r="AA51" s="69"/>
      <c r="AB51" s="69"/>
      <c r="AC51" s="69"/>
      <c r="AD51" s="69"/>
      <c r="AE51" s="69"/>
      <c r="AF51" s="67" t="s">
        <v>320</v>
      </c>
      <c r="AG51" s="73" t="s">
        <v>321</v>
      </c>
      <c r="AH51" s="76"/>
      <c r="AJ51" s="47" t="str">
        <f>VLOOKUP(A52,[1]QLKT!$AA$10:$AC$111,3,0)</f>
        <v>a</v>
      </c>
      <c r="AK51" s="47" t="e">
        <f>VLOOKUP(A51,[4]Sheet1!$A$1:$E$81,5,0)</f>
        <v>#N/A</v>
      </c>
    </row>
    <row r="52" spans="1:37" ht="79.5" customHeight="1">
      <c r="A52" s="82" t="str">
        <f t="shared" si="0"/>
        <v>Nguyễn Văn Giang 25/12/1980</v>
      </c>
      <c r="B52" s="63">
        <v>46</v>
      </c>
      <c r="C52" s="68">
        <f>VLOOKUP(A52,'[2]tong 2 dot'!$A$7:$C$359,3,0)</f>
        <v>18057520</v>
      </c>
      <c r="D52" s="83" t="s">
        <v>247</v>
      </c>
      <c r="E52" s="84" t="s">
        <v>137</v>
      </c>
      <c r="F52" s="66"/>
      <c r="G52" s="85" t="s">
        <v>322</v>
      </c>
      <c r="H52" s="68" t="str">
        <f>VLOOKUP(A52,'[2]tong 2 dot'!$A$7:$G$379,7,0)</f>
        <v>Hà Nội</v>
      </c>
      <c r="I52" s="68" t="str">
        <f>VLOOKUP(A52,'[2]tong 2 dot'!$A$7:$E$379,5,0)</f>
        <v>Nam</v>
      </c>
      <c r="J52" s="68" t="str">
        <f>VLOOKUP(A52,'[2]tong 2 dot'!$A$7:$H$379,8,0)</f>
        <v>QLKT</v>
      </c>
      <c r="K52" s="68" t="str">
        <f>VLOOKUP(A52,'[2]tong 2 dot'!$A$7:$J$379,10,0)</f>
        <v>QH-2018-E</v>
      </c>
      <c r="L52" s="63"/>
      <c r="M52" s="69" t="s">
        <v>100</v>
      </c>
      <c r="N52" s="69"/>
      <c r="O52" s="63" t="str">
        <f>VLOOKUP(A52,'[3]fie nguon'!$C$2:$L$348,10,0)</f>
        <v xml:space="preserve">Quản lý nhân lực tại Ngân hàng TMCP Công thương Việt Nam - Chi nhánh Thủ Thiêm </v>
      </c>
      <c r="P52" s="63" t="str">
        <f>VLOOKUP(A52,'[3]fie nguon'!$C$2:$N$348,12,0)</f>
        <v>PGS.TS Phạm Thị Hồng Điệp</v>
      </c>
      <c r="Q52" s="63" t="str">
        <f>VLOOKUP(A52,'[3]fie nguon'!$C$2:$O$348,13,0)</f>
        <v xml:space="preserve"> Trường ĐH Kinh tế, ĐHQG Hà Nội</v>
      </c>
      <c r="R52" s="63" t="str">
        <f>VLOOKUP(A52,'[3]fie nguon'!$C$2:$T$349,18,0)</f>
        <v>534/QĐ-ĐHKT ngày 19/03/2020</v>
      </c>
      <c r="S52" s="69"/>
      <c r="T52" s="70"/>
      <c r="U52" s="71"/>
      <c r="V52" s="72"/>
      <c r="W52" s="69" t="s">
        <v>33</v>
      </c>
      <c r="X52" s="68" t="str">
        <f>VLOOKUP(A52,'[2]tong 2 dot'!$A$7:$K$379,11,0)</f>
        <v>3286/QĐ-ĐHKT ngày 7/12/2018</v>
      </c>
      <c r="Y52" s="70"/>
      <c r="Z52" s="69"/>
      <c r="AA52" s="69"/>
      <c r="AB52" s="69"/>
      <c r="AC52" s="69"/>
      <c r="AD52" s="69"/>
      <c r="AE52" s="69"/>
      <c r="AF52" s="67" t="s">
        <v>323</v>
      </c>
      <c r="AG52" s="73" t="s">
        <v>324</v>
      </c>
      <c r="AH52" s="76"/>
      <c r="AJ52" s="47" t="e">
        <f>VLOOKUP(A53,[1]QLKT!$AA$10:$AC$111,3,0)</f>
        <v>#N/A</v>
      </c>
      <c r="AK52" s="47" t="e">
        <f>VLOOKUP(A52,[4]Sheet1!$A$1:$E$81,5,0)</f>
        <v>#N/A</v>
      </c>
    </row>
    <row r="53" spans="1:37" ht="79.5" customHeight="1">
      <c r="A53" s="82" t="str">
        <f t="shared" si="0"/>
        <v>Phạm Hải Oanh 19/11/1994</v>
      </c>
      <c r="B53" s="63">
        <v>47</v>
      </c>
      <c r="C53" s="68">
        <f>VLOOKUP(A53,'[2]tong 2 dot'!$A$7:$C$359,3,0)</f>
        <v>18057671</v>
      </c>
      <c r="D53" s="83" t="s">
        <v>325</v>
      </c>
      <c r="E53" s="84" t="s">
        <v>326</v>
      </c>
      <c r="F53" s="66"/>
      <c r="G53" s="85" t="s">
        <v>327</v>
      </c>
      <c r="H53" s="68" t="str">
        <f>VLOOKUP(A53,'[2]tong 2 dot'!$A$7:$G$379,7,0)</f>
        <v>Hà Nội</v>
      </c>
      <c r="I53" s="68" t="str">
        <f>VLOOKUP(A53,'[2]tong 2 dot'!$A$7:$E$379,5,0)</f>
        <v>Nữ</v>
      </c>
      <c r="J53" s="68" t="str">
        <f>VLOOKUP(A53,'[2]tong 2 dot'!$A$7:$H$379,8,0)</f>
        <v>Kế toán</v>
      </c>
      <c r="K53" s="68" t="str">
        <f>VLOOKUP(A53,'[2]tong 2 dot'!$A$7:$J$379,10,0)</f>
        <v>QH-2018-E</v>
      </c>
      <c r="L53" s="63"/>
      <c r="M53" s="68" t="s">
        <v>292</v>
      </c>
      <c r="N53" s="69"/>
      <c r="O53" s="63" t="str">
        <f>VLOOKUP(A53,'[3]fie nguon'!$C$2:$L$348,10,0)</f>
        <v>Phân tích hiệu quả sử dụng tài sản tại Tổng công ty Vận tải thủy Petrolimex</v>
      </c>
      <c r="P53" s="63" t="str">
        <f>VLOOKUP(A53,'[3]fie nguon'!$C$2:$N$348,12,0)</f>
        <v>TS. Nguyễn Thị Kim Oanh</v>
      </c>
      <c r="Q53" s="63" t="str">
        <f>VLOOKUP(A53,'[3]fie nguon'!$C$2:$O$348,13,0)</f>
        <v>Khoa Quốc tế, ĐHQGHN</v>
      </c>
      <c r="R53" s="63" t="str">
        <f>VLOOKUP(A53,'[3]fie nguon'!$C$2:$T$349,18,0)</f>
        <v>645/QĐ-ĐHKT ngày 19/03/2020</v>
      </c>
      <c r="S53" s="69"/>
      <c r="T53" s="70"/>
      <c r="U53" s="71"/>
      <c r="V53" s="72"/>
      <c r="W53" s="69" t="s">
        <v>33</v>
      </c>
      <c r="X53" s="68" t="str">
        <f>VLOOKUP(A53,'[2]tong 2 dot'!$A$7:$K$379,11,0)</f>
        <v>3286/QĐ-ĐHKT ngày 7/12/2018</v>
      </c>
      <c r="Y53" s="70"/>
      <c r="Z53" s="69"/>
      <c r="AA53" s="69"/>
      <c r="AB53" s="69"/>
      <c r="AC53" s="69"/>
      <c r="AD53" s="69"/>
      <c r="AE53" s="69"/>
      <c r="AF53" s="67" t="s">
        <v>328</v>
      </c>
      <c r="AG53" s="73" t="s">
        <v>329</v>
      </c>
      <c r="AH53" s="76"/>
      <c r="AJ53" s="47" t="str">
        <f>VLOOKUP(A54,[1]QLKT!$AA$10:$AC$111,3,0)</f>
        <v>a</v>
      </c>
      <c r="AK53" s="47" t="e">
        <f>VLOOKUP(A53,[4]Sheet1!$A$1:$E$81,5,0)</f>
        <v>#N/A</v>
      </c>
    </row>
    <row r="54" spans="1:37" ht="79.5" customHeight="1">
      <c r="A54" s="82" t="str">
        <f t="shared" si="0"/>
        <v>Đinh Thị Oanh 12/08/1992</v>
      </c>
      <c r="B54" s="63">
        <v>48</v>
      </c>
      <c r="C54" s="68">
        <f>VLOOKUP(A54,'[2]tong 2 dot'!$A$7:$C$359,3,0)</f>
        <v>18057556</v>
      </c>
      <c r="D54" s="83" t="s">
        <v>330</v>
      </c>
      <c r="E54" s="84" t="s">
        <v>326</v>
      </c>
      <c r="F54" s="66"/>
      <c r="G54" s="85" t="s">
        <v>331</v>
      </c>
      <c r="H54" s="68" t="str">
        <f>VLOOKUP(A54,'[2]tong 2 dot'!$A$7:$G$379,7,0)</f>
        <v>Hà Nội</v>
      </c>
      <c r="I54" s="68" t="str">
        <f>VLOOKUP(A54,'[2]tong 2 dot'!$A$7:$E$379,5,0)</f>
        <v>Nữ</v>
      </c>
      <c r="J54" s="68" t="str">
        <f>VLOOKUP(A54,'[2]tong 2 dot'!$A$7:$H$379,8,0)</f>
        <v>QLKT</v>
      </c>
      <c r="K54" s="68" t="str">
        <f>VLOOKUP(A54,'[2]tong 2 dot'!$A$7:$J$379,10,0)</f>
        <v>QH-2018-E</v>
      </c>
      <c r="L54" s="63"/>
      <c r="M54" s="69" t="s">
        <v>41</v>
      </c>
      <c r="N54" s="69"/>
      <c r="O54" s="63" t="str">
        <f>VLOOKUP(A54,'[3]fie nguon'!$C$2:$L$348,10,0)</f>
        <v xml:space="preserve">Quản lý tài chính tại Học viện Báo chí và tuyên truyền </v>
      </c>
      <c r="P54" s="63" t="str">
        <f>VLOOKUP(A54,'[3]fie nguon'!$C$2:$N$348,12,0)</f>
        <v>PGS.TS. Đinh Văn Thông</v>
      </c>
      <c r="Q54" s="63" t="str">
        <f>VLOOKUP(A54,'[3]fie nguon'!$C$2:$O$348,13,0)</f>
        <v xml:space="preserve"> Trường ĐH Kinh tế, ĐHQG Hà Nội</v>
      </c>
      <c r="R54" s="63" t="str">
        <f>VLOOKUP(A54,'[3]fie nguon'!$C$2:$T$349,18,0)</f>
        <v>563/QĐ-ĐHKT ngày 19/03/2020</v>
      </c>
      <c r="S54" s="69"/>
      <c r="T54" s="70"/>
      <c r="U54" s="71"/>
      <c r="V54" s="72"/>
      <c r="W54" s="69" t="s">
        <v>33</v>
      </c>
      <c r="X54" s="68" t="str">
        <f>VLOOKUP(A54,'[2]tong 2 dot'!$A$7:$K$379,11,0)</f>
        <v>3286/QĐ-ĐHKT ngày 7/12/2018</v>
      </c>
      <c r="Y54" s="70"/>
      <c r="Z54" s="69"/>
      <c r="AA54" s="69"/>
      <c r="AB54" s="69"/>
      <c r="AC54" s="69"/>
      <c r="AD54" s="69"/>
      <c r="AE54" s="69"/>
      <c r="AF54" s="67" t="s">
        <v>332</v>
      </c>
      <c r="AG54" s="73" t="s">
        <v>333</v>
      </c>
      <c r="AH54" s="76"/>
      <c r="AJ54" s="47" t="e">
        <f>VLOOKUP(A55,[1]QLKT!$AA$10:$AC$111,3,0)</f>
        <v>#N/A</v>
      </c>
      <c r="AK54" s="47" t="e">
        <f>VLOOKUP(A54,[4]Sheet1!$A$1:$E$81,5,0)</f>
        <v>#N/A</v>
      </c>
    </row>
    <row r="55" spans="1:37" ht="79.5" customHeight="1">
      <c r="A55" s="82" t="str">
        <f t="shared" si="0"/>
        <v>Vũ Thị Hồng Mơ 17/02/1994</v>
      </c>
      <c r="B55" s="63">
        <v>49</v>
      </c>
      <c r="C55" s="68">
        <f>VLOOKUP(A55,'[2]tong 2 dot'!$A$7:$C$359,3,0)</f>
        <v>18057645</v>
      </c>
      <c r="D55" s="83" t="s">
        <v>334</v>
      </c>
      <c r="E55" s="84" t="s">
        <v>335</v>
      </c>
      <c r="F55" s="66"/>
      <c r="G55" s="85" t="s">
        <v>336</v>
      </c>
      <c r="H55" s="68" t="str">
        <f>VLOOKUP(A55,'[2]tong 2 dot'!$A$7:$G$379,7,0)</f>
        <v>Quảng Ninh</v>
      </c>
      <c r="I55" s="68" t="str">
        <f>VLOOKUP(A55,'[2]tong 2 dot'!$A$7:$E$379,5,0)</f>
        <v>Nữ</v>
      </c>
      <c r="J55" s="68" t="str">
        <f>VLOOKUP(A55,'[2]tong 2 dot'!$A$7:$H$379,8,0)</f>
        <v>KTQT</v>
      </c>
      <c r="K55" s="68" t="str">
        <f>VLOOKUP(A55,'[2]tong 2 dot'!$A$7:$J$379,10,0)</f>
        <v>QH-2018-E</v>
      </c>
      <c r="L55" s="63"/>
      <c r="M55" s="69" t="s">
        <v>337</v>
      </c>
      <c r="N55" s="69"/>
      <c r="O55" s="63" t="str">
        <f>VLOOKUP(A55,'[3]fie nguon'!$C$2:$L$348,10,0)</f>
        <v>Phát triển thương mại biên giới của tỉnh Quảng Ninh</v>
      </c>
      <c r="P55" s="63" t="str">
        <f>VLOOKUP(A55,'[3]fie nguon'!$C$2:$N$348,12,0)</f>
        <v>PGS.TS Nguyễn Việt Khôi</v>
      </c>
      <c r="Q55" s="63" t="str">
        <f>VLOOKUP(A55,'[3]fie nguon'!$C$2:$O$348,13,0)</f>
        <v xml:space="preserve"> Trường ĐH Kinh tế, ĐHQG Hà Nội</v>
      </c>
      <c r="R55" s="63" t="str">
        <f>VLOOKUP(A55,'[3]fie nguon'!$C$2:$T$349,18,0)</f>
        <v>702/QĐ-ĐHKT ngày 19/03/2020</v>
      </c>
      <c r="S55" s="69"/>
      <c r="T55" s="70"/>
      <c r="U55" s="71"/>
      <c r="V55" s="72"/>
      <c r="W55" s="69" t="s">
        <v>33</v>
      </c>
      <c r="X55" s="68" t="str">
        <f>VLOOKUP(A55,'[2]tong 2 dot'!$A$7:$K$379,11,0)</f>
        <v>3286/QĐ-ĐHKT ngày 7/12/2018</v>
      </c>
      <c r="Y55" s="70"/>
      <c r="Z55" s="69"/>
      <c r="AA55" s="69"/>
      <c r="AB55" s="69"/>
      <c r="AC55" s="69"/>
      <c r="AD55" s="69"/>
      <c r="AE55" s="69"/>
      <c r="AF55" s="67" t="s">
        <v>338</v>
      </c>
      <c r="AG55" s="73" t="s">
        <v>339</v>
      </c>
      <c r="AH55" s="76"/>
      <c r="AJ55" s="47" t="e">
        <f>VLOOKUP(A56,[1]QLKT!$AA$10:$AC$111,3,0)</f>
        <v>#N/A</v>
      </c>
      <c r="AK55" s="47" t="e">
        <f>VLOOKUP(A55,[4]Sheet1!$A$1:$E$81,5,0)</f>
        <v>#N/A</v>
      </c>
    </row>
    <row r="56" spans="1:37" ht="79.5" customHeight="1">
      <c r="A56" s="82" t="str">
        <f t="shared" si="0"/>
        <v>Lê Thanh Hà 27/05/1996</v>
      </c>
      <c r="B56" s="63">
        <v>50</v>
      </c>
      <c r="C56" s="68">
        <f>VLOOKUP(A56,'[2]tong 2 dot'!$A$7:$C$359,3,0)</f>
        <v>18057605</v>
      </c>
      <c r="D56" s="83" t="s">
        <v>340</v>
      </c>
      <c r="E56" s="84" t="s">
        <v>243</v>
      </c>
      <c r="F56" s="66"/>
      <c r="G56" s="85" t="s">
        <v>341</v>
      </c>
      <c r="H56" s="68" t="str">
        <f>VLOOKUP(A56,'[2]tong 2 dot'!$A$7:$G$379,7,0)</f>
        <v>Hà Nội</v>
      </c>
      <c r="I56" s="68" t="str">
        <f>VLOOKUP(A56,'[2]tong 2 dot'!$A$7:$E$379,5,0)</f>
        <v>Nữ</v>
      </c>
      <c r="J56" s="68" t="str">
        <f>VLOOKUP(A56,'[2]tong 2 dot'!$A$7:$H$379,8,0)</f>
        <v>QTKD</v>
      </c>
      <c r="K56" s="68" t="str">
        <f>VLOOKUP(A56,'[2]tong 2 dot'!$A$7:$J$379,10,0)</f>
        <v>QH-2018-E</v>
      </c>
      <c r="L56" s="63"/>
      <c r="M56" s="69" t="s">
        <v>106</v>
      </c>
      <c r="N56" s="69"/>
      <c r="O56" s="63" t="str">
        <f>VLOOKUP(A56,'[3]fie nguon'!$C$2:$L$348,10,0)</f>
        <v>Phân tích hoạt động Marketing - Mix theo quan điểm của Simona tại Công ty cổ phần Sao Thái Dương</v>
      </c>
      <c r="P56" s="63" t="str">
        <f>VLOOKUP(A56,'[3]fie nguon'!$C$2:$N$348,12,0)</f>
        <v>TS. Nguyễn Thị Phi Nga</v>
      </c>
      <c r="Q56" s="63" t="str">
        <f>VLOOKUP(A56,'[3]fie nguon'!$C$2:$O$348,13,0)</f>
        <v xml:space="preserve"> Trường ĐH Kinh tế, ĐHQG Hà Nội</v>
      </c>
      <c r="R56" s="63" t="str">
        <f>VLOOKUP(A56,'[3]fie nguon'!$C$2:$T$349,18,0)</f>
        <v>786/QĐ-ĐHKT ngày 31/3/2020</v>
      </c>
      <c r="S56" s="69"/>
      <c r="T56" s="70"/>
      <c r="U56" s="71"/>
      <c r="V56" s="72"/>
      <c r="W56" s="69" t="s">
        <v>33</v>
      </c>
      <c r="X56" s="68" t="str">
        <f>VLOOKUP(A56,'[2]tong 2 dot'!$A$7:$K$379,11,0)</f>
        <v>3286/QĐ-ĐHKT ngày 7/12/2018</v>
      </c>
      <c r="Y56" s="70"/>
      <c r="Z56" s="69"/>
      <c r="AA56" s="69"/>
      <c r="AB56" s="69"/>
      <c r="AC56" s="69"/>
      <c r="AD56" s="69"/>
      <c r="AE56" s="69"/>
      <c r="AF56" s="67" t="s">
        <v>342</v>
      </c>
      <c r="AG56" s="73" t="s">
        <v>343</v>
      </c>
      <c r="AH56" s="76"/>
      <c r="AJ56" s="47" t="e">
        <f>VLOOKUP(A57,[1]QLKT!$AA$10:$AC$111,3,0)</f>
        <v>#N/A</v>
      </c>
      <c r="AK56" s="47" t="e">
        <f>VLOOKUP(A56,[4]Sheet1!$A$1:$E$81,5,0)</f>
        <v>#N/A</v>
      </c>
    </row>
    <row r="57" spans="1:37" ht="79.5" customHeight="1">
      <c r="A57" s="82" t="str">
        <f t="shared" si="0"/>
        <v>Nguyễn Hữu Trường 18/10/1990</v>
      </c>
      <c r="B57" s="63">
        <v>51</v>
      </c>
      <c r="C57" s="68">
        <v>16055300</v>
      </c>
      <c r="D57" s="83" t="s">
        <v>344</v>
      </c>
      <c r="E57" s="84" t="s">
        <v>345</v>
      </c>
      <c r="F57" s="66" t="s">
        <v>346</v>
      </c>
      <c r="G57" s="85" t="s">
        <v>347</v>
      </c>
      <c r="H57" s="68" t="s">
        <v>348</v>
      </c>
      <c r="I57" s="68" t="s">
        <v>35</v>
      </c>
      <c r="J57" s="68" t="s">
        <v>251</v>
      </c>
      <c r="K57" s="68" t="s">
        <v>116</v>
      </c>
      <c r="L57" s="63" t="s">
        <v>252</v>
      </c>
      <c r="M57" s="69"/>
      <c r="N57" s="69"/>
      <c r="O57" s="63" t="s">
        <v>349</v>
      </c>
      <c r="P57" s="63" t="s">
        <v>350</v>
      </c>
      <c r="Q57" s="63" t="s">
        <v>255</v>
      </c>
      <c r="R57" s="63" t="s">
        <v>351</v>
      </c>
      <c r="S57" s="69" t="e">
        <v>#N/A</v>
      </c>
      <c r="T57" s="70"/>
      <c r="U57" s="71" t="e">
        <v>#N/A</v>
      </c>
      <c r="V57" s="72" t="e">
        <v>#N/A</v>
      </c>
      <c r="W57" s="69" t="s">
        <v>33</v>
      </c>
      <c r="X57" s="68" t="s">
        <v>257</v>
      </c>
      <c r="Y57" s="70"/>
      <c r="Z57" s="69"/>
      <c r="AA57" s="69"/>
      <c r="AB57" s="69"/>
      <c r="AC57" s="69"/>
      <c r="AD57" s="69"/>
      <c r="AE57" s="69"/>
      <c r="AF57" s="67" t="s">
        <v>352</v>
      </c>
      <c r="AG57" s="73" t="s">
        <v>353</v>
      </c>
      <c r="AH57" s="76">
        <f>6075+7350+6675+6075</f>
        <v>26175</v>
      </c>
      <c r="AJ57" s="47" t="str">
        <f>VLOOKUP(A58,[1]QLKT!$AA$10:$AC$111,3,0)</f>
        <v>a</v>
      </c>
      <c r="AK57" s="47" t="e">
        <f>VLOOKUP(A57,[4]Sheet1!$A$1:$E$81,5,0)</f>
        <v>#N/A</v>
      </c>
    </row>
    <row r="58" spans="1:37" ht="79.5" customHeight="1">
      <c r="A58" s="82" t="str">
        <f t="shared" si="0"/>
        <v>Nguyễn Thành Phương 15/09/1982</v>
      </c>
      <c r="B58" s="63">
        <v>52</v>
      </c>
      <c r="C58" s="68">
        <f>VLOOKUP(A58,'[2]tong 2 dot'!$A$7:$C$359,3,0)</f>
        <v>18057559</v>
      </c>
      <c r="D58" s="83" t="s">
        <v>354</v>
      </c>
      <c r="E58" s="84" t="s">
        <v>158</v>
      </c>
      <c r="F58" s="66"/>
      <c r="G58" s="85" t="s">
        <v>355</v>
      </c>
      <c r="H58" s="68" t="str">
        <f>VLOOKUP(A58,'[2]tong 2 dot'!$A$7:$G$379,7,0)</f>
        <v>Hà Nội</v>
      </c>
      <c r="I58" s="68" t="str">
        <f>VLOOKUP(A58,'[2]tong 2 dot'!$A$7:$E$379,5,0)</f>
        <v>Nam</v>
      </c>
      <c r="J58" s="68" t="s">
        <v>40</v>
      </c>
      <c r="K58" s="68" t="str">
        <f>VLOOKUP(A58,'[2]tong 2 dot'!$A$7:$J$379,10,0)</f>
        <v>QH-2018-E</v>
      </c>
      <c r="L58" s="63"/>
      <c r="M58" s="69"/>
      <c r="N58" s="69"/>
      <c r="O58" s="63" t="str">
        <f>VLOOKUP(A58,'[3]fie nguon'!$C$2:$L$348,10,0)</f>
        <v>Quản lý nhân lực ở Công ty TNHH MTV ứng dụng kỹ thuật và sản xuất - Bộ Quốc Phòng</v>
      </c>
      <c r="P58" s="63" t="str">
        <f>VLOOKUP(A58,'[3]fie nguon'!$C$2:$N$348,12,0)</f>
        <v>PGS.TS Trần Đức Hiệp</v>
      </c>
      <c r="Q58" s="63" t="str">
        <f>VLOOKUP(A58,'[3]fie nguon'!$C$2:$O$348,13,0)</f>
        <v xml:space="preserve"> Trường ĐH Kinh tế, ĐHQG Hà Nội</v>
      </c>
      <c r="R58" s="63" t="str">
        <f>VLOOKUP(A58,'[3]fie nguon'!$C$2:$T$349,18,0)</f>
        <v>566/QĐ-ĐHKT ngày 19/03/2020</v>
      </c>
      <c r="S58" s="69"/>
      <c r="T58" s="70"/>
      <c r="U58" s="71"/>
      <c r="V58" s="72"/>
      <c r="W58" s="69" t="s">
        <v>33</v>
      </c>
      <c r="X58" s="68" t="str">
        <f>VLOOKUP(A58,'[2]tong 2 dot'!$A$7:$K$379,11,0)</f>
        <v>3286/QĐ-ĐHKT ngày 7/12/2018</v>
      </c>
      <c r="Y58" s="70"/>
      <c r="Z58" s="69"/>
      <c r="AA58" s="69"/>
      <c r="AB58" s="69"/>
      <c r="AC58" s="69"/>
      <c r="AD58" s="69"/>
      <c r="AE58" s="69"/>
      <c r="AF58" s="67" t="s">
        <v>356</v>
      </c>
      <c r="AG58" s="73" t="s">
        <v>357</v>
      </c>
      <c r="AH58" s="76"/>
      <c r="AJ58" s="47" t="str">
        <f>VLOOKUP(A59,[1]QLKT!$AA$10:$AC$111,3,0)</f>
        <v>a</v>
      </c>
      <c r="AK58" s="47" t="e">
        <f>VLOOKUP(A58,[4]Sheet1!$A$1:$E$81,5,0)</f>
        <v>#N/A</v>
      </c>
    </row>
    <row r="59" spans="1:37" ht="79.5" customHeight="1">
      <c r="A59" s="82" t="str">
        <f t="shared" ref="A59:A82" si="1">TRIM(D59)&amp;" "&amp;TRIM(E59)&amp;" "&amp;TRIM(G59)</f>
        <v>Nguyễn Hải Linh 21/11/1989</v>
      </c>
      <c r="B59" s="63">
        <v>53</v>
      </c>
      <c r="C59" s="68">
        <f>VLOOKUP(A59,'[2]tong 2 dot'!$A$7:$C$359,3,0)</f>
        <v>18057544</v>
      </c>
      <c r="D59" s="83" t="s">
        <v>358</v>
      </c>
      <c r="E59" s="84" t="s">
        <v>359</v>
      </c>
      <c r="F59" s="66"/>
      <c r="G59" s="85" t="s">
        <v>360</v>
      </c>
      <c r="H59" s="68" t="str">
        <f>VLOOKUP(A59,'[2]tong 2 dot'!$A$7:$G$379,7,0)</f>
        <v>Phú Thọ</v>
      </c>
      <c r="I59" s="68" t="str">
        <f>VLOOKUP(A59,'[2]tong 2 dot'!$A$7:$E$379,5,0)</f>
        <v>Nam</v>
      </c>
      <c r="J59" s="68" t="str">
        <f>VLOOKUP(A59,'[2]tong 2 dot'!$A$7:$H$379,8,0)</f>
        <v>QLKT</v>
      </c>
      <c r="K59" s="68" t="str">
        <f>VLOOKUP(A59,'[2]tong 2 dot'!$A$7:$J$379,10,0)</f>
        <v>QH-2018-E</v>
      </c>
      <c r="L59" s="63"/>
      <c r="M59" s="69" t="s">
        <v>41</v>
      </c>
      <c r="N59" s="69"/>
      <c r="O59" s="63" t="str">
        <f>VLOOKUP(A59,'[3]fie nguon'!$C$2:$L$348,10,0)</f>
        <v>Quản lý nhân lực tại Công ty cổ phần chứng khoán VNDIRECT</v>
      </c>
      <c r="P59" s="63" t="str">
        <f>VLOOKUP(A59,'[3]fie nguon'!$C$2:$N$348,12,0)</f>
        <v>PGS.TS. Lê Danh Tốn</v>
      </c>
      <c r="Q59" s="63" t="str">
        <f>VLOOKUP(A59,'[3]fie nguon'!$C$2:$O$348,13,0)</f>
        <v>Trường Đại học Kinh tế, ĐHQGHN</v>
      </c>
      <c r="R59" s="63" t="str">
        <f>VLOOKUP(A59,'[3]fie nguon'!$C$2:$T$349,18,0)</f>
        <v>1086/QĐ-ĐHKT ngày 15/5/2020</v>
      </c>
      <c r="S59" s="69"/>
      <c r="T59" s="70"/>
      <c r="U59" s="71"/>
      <c r="V59" s="72"/>
      <c r="W59" s="69" t="s">
        <v>33</v>
      </c>
      <c r="X59" s="68" t="str">
        <f>VLOOKUP(A59,'[2]tong 2 dot'!$A$7:$K$379,11,0)</f>
        <v>3286/QĐ-ĐHKT ngày 7/12/2018</v>
      </c>
      <c r="Y59" s="70"/>
      <c r="Z59" s="69"/>
      <c r="AA59" s="69"/>
      <c r="AB59" s="69"/>
      <c r="AC59" s="69"/>
      <c r="AD59" s="69"/>
      <c r="AE59" s="69"/>
      <c r="AF59" s="67" t="s">
        <v>361</v>
      </c>
      <c r="AG59" s="73" t="s">
        <v>362</v>
      </c>
      <c r="AH59" s="76"/>
      <c r="AJ59" s="47" t="str">
        <f>VLOOKUP(A60,[1]QLKT!$AA$10:$AC$111,3,0)</f>
        <v>a</v>
      </c>
      <c r="AK59" s="47" t="e">
        <f>VLOOKUP(A59,[4]Sheet1!$A$1:$E$81,5,0)</f>
        <v>#N/A</v>
      </c>
    </row>
    <row r="60" spans="1:37" ht="79.5" customHeight="1">
      <c r="A60" s="82" t="str">
        <f t="shared" si="1"/>
        <v>Hoàng Thị Thương 23/09/1985</v>
      </c>
      <c r="B60" s="63">
        <v>54</v>
      </c>
      <c r="C60" s="68">
        <f>VLOOKUP(A60,'[2]tong 2 dot'!$A$7:$C$359,3,0)</f>
        <v>18057578</v>
      </c>
      <c r="D60" s="83" t="s">
        <v>363</v>
      </c>
      <c r="E60" s="84" t="s">
        <v>364</v>
      </c>
      <c r="F60" s="66"/>
      <c r="G60" s="85" t="s">
        <v>365</v>
      </c>
      <c r="H60" s="68" t="str">
        <f>VLOOKUP(A60,'[2]tong 2 dot'!$A$7:$G$379,7,0)</f>
        <v>Vĩnh Phúc</v>
      </c>
      <c r="I60" s="68" t="str">
        <f>VLOOKUP(A60,'[2]tong 2 dot'!$A$7:$E$379,5,0)</f>
        <v>Nữ</v>
      </c>
      <c r="J60" s="68" t="str">
        <f>VLOOKUP(A60,'[2]tong 2 dot'!$A$7:$H$379,8,0)</f>
        <v>QLKT</v>
      </c>
      <c r="K60" s="68" t="str">
        <f>VLOOKUP(A60,'[2]tong 2 dot'!$A$7:$J$379,10,0)</f>
        <v>QH-2018-E</v>
      </c>
      <c r="L60" s="63"/>
      <c r="M60" s="69" t="s">
        <v>100</v>
      </c>
      <c r="N60" s="69"/>
      <c r="O60" s="63" t="str">
        <f>VLOOKUP(A60,'[3]fie nguon'!$C$2:$L$348,10,0)</f>
        <v xml:space="preserve">Quản lý nhà nước về các khoản thu từ đất trên địa bàn tỉnh Vĩnh Phúc </v>
      </c>
      <c r="P60" s="63" t="str">
        <f>VLOOKUP(A60,'[3]fie nguon'!$C$2:$N$348,12,0)</f>
        <v>TS. Tô Thế Nguyên</v>
      </c>
      <c r="Q60" s="63" t="str">
        <f>VLOOKUP(A60,'[3]fie nguon'!$C$2:$O$348,13,0)</f>
        <v>Học viện nông nghiệp Việt Nam</v>
      </c>
      <c r="R60" s="63" t="str">
        <f>VLOOKUP(A60,'[3]fie nguon'!$C$2:$T$349,18,0)</f>
        <v>582/QĐ-ĐHKT ngày 19/03/2020</v>
      </c>
      <c r="S60" s="69"/>
      <c r="T60" s="70"/>
      <c r="U60" s="71"/>
      <c r="V60" s="72"/>
      <c r="W60" s="69" t="s">
        <v>33</v>
      </c>
      <c r="X60" s="68" t="str">
        <f>VLOOKUP(A60,'[2]tong 2 dot'!$A$7:$K$379,11,0)</f>
        <v>3286/QĐ-ĐHKT ngày 7/12/2018</v>
      </c>
      <c r="Y60" s="70"/>
      <c r="Z60" s="69"/>
      <c r="AA60" s="69"/>
      <c r="AB60" s="69"/>
      <c r="AC60" s="69"/>
      <c r="AD60" s="69"/>
      <c r="AE60" s="69"/>
      <c r="AF60" s="67" t="s">
        <v>366</v>
      </c>
      <c r="AG60" s="73" t="s">
        <v>367</v>
      </c>
      <c r="AH60" s="76"/>
      <c r="AJ60" s="47" t="e">
        <f>VLOOKUP(A61,[1]QLKT!$AA$10:$AC$111,3,0)</f>
        <v>#N/A</v>
      </c>
      <c r="AK60" s="47" t="e">
        <f>VLOOKUP(A60,[4]Sheet1!$A$1:$E$81,5,0)</f>
        <v>#N/A</v>
      </c>
    </row>
    <row r="61" spans="1:37" ht="79.5" customHeight="1">
      <c r="A61" s="82" t="str">
        <f t="shared" si="1"/>
        <v>Nguyễn Thị Hồng Quyên 19/04/1983</v>
      </c>
      <c r="B61" s="63">
        <v>55</v>
      </c>
      <c r="C61" s="68">
        <v>18057563</v>
      </c>
      <c r="D61" s="83" t="s">
        <v>368</v>
      </c>
      <c r="E61" s="84" t="s">
        <v>369</v>
      </c>
      <c r="F61" s="66"/>
      <c r="G61" s="85" t="s">
        <v>370</v>
      </c>
      <c r="H61" s="68" t="s">
        <v>42</v>
      </c>
      <c r="I61" s="68" t="s">
        <v>38</v>
      </c>
      <c r="J61" s="68" t="s">
        <v>44</v>
      </c>
      <c r="K61" s="68" t="s">
        <v>47</v>
      </c>
      <c r="L61" s="63"/>
      <c r="M61" s="69" t="s">
        <v>41</v>
      </c>
      <c r="N61" s="69"/>
      <c r="O61" s="63" t="s">
        <v>371</v>
      </c>
      <c r="P61" s="63" t="s">
        <v>372</v>
      </c>
      <c r="Q61" s="63" t="s">
        <v>120</v>
      </c>
      <c r="R61" s="63" t="s">
        <v>373</v>
      </c>
      <c r="S61" s="69"/>
      <c r="T61" s="70"/>
      <c r="U61" s="71"/>
      <c r="V61" s="72"/>
      <c r="W61" s="69" t="s">
        <v>33</v>
      </c>
      <c r="X61" s="68" t="s">
        <v>79</v>
      </c>
      <c r="Y61" s="70"/>
      <c r="Z61" s="69"/>
      <c r="AA61" s="69"/>
      <c r="AB61" s="69"/>
      <c r="AC61" s="69"/>
      <c r="AD61" s="69"/>
      <c r="AE61" s="69"/>
      <c r="AF61" s="67" t="s">
        <v>374</v>
      </c>
      <c r="AG61" s="73" t="s">
        <v>375</v>
      </c>
      <c r="AH61" s="76"/>
      <c r="AJ61" s="47" t="e">
        <f>VLOOKUP(A62,[1]QLKT!$AA$10:$AC$111,3,0)</f>
        <v>#N/A</v>
      </c>
      <c r="AK61" s="47" t="e">
        <f>VLOOKUP(A61,[4]Sheet1!$A$1:$E$81,5,0)</f>
        <v>#N/A</v>
      </c>
    </row>
    <row r="62" spans="1:37" ht="79.5" customHeight="1">
      <c r="A62" s="82" t="str">
        <f t="shared" si="1"/>
        <v>Tống Thị Giang 28/04/1979</v>
      </c>
      <c r="B62" s="63">
        <v>56</v>
      </c>
      <c r="C62" s="68">
        <v>18057657</v>
      </c>
      <c r="D62" s="83" t="s">
        <v>376</v>
      </c>
      <c r="E62" s="84" t="s">
        <v>137</v>
      </c>
      <c r="F62" s="66"/>
      <c r="G62" s="85" t="s">
        <v>377</v>
      </c>
      <c r="H62" s="68" t="s">
        <v>380</v>
      </c>
      <c r="I62" s="68" t="s">
        <v>38</v>
      </c>
      <c r="J62" s="68" t="s">
        <v>292</v>
      </c>
      <c r="K62" s="68" t="s">
        <v>47</v>
      </c>
      <c r="L62" s="63"/>
      <c r="M62" s="69" t="s">
        <v>292</v>
      </c>
      <c r="N62" s="69"/>
      <c r="O62" s="63" t="str">
        <f>VLOOKUP(A62,'[3]fie nguon'!$C$2:$L$348,10,0)</f>
        <v>Công tác Quản lý thuế xuất nhập khẩu tại Tổng cục Hải quan</v>
      </c>
      <c r="P62" s="63" t="str">
        <f>VLOOKUP(A62,'[3]fie nguon'!$C$2:$N$348,12,0)</f>
        <v>TS. Trần Thế Nữ</v>
      </c>
      <c r="Q62" s="63" t="str">
        <f>VLOOKUP(A62,'[3]fie nguon'!$C$2:$O$348,13,0)</f>
        <v xml:space="preserve"> Trường ĐH Kinh tế, ĐHQG Hà Nội</v>
      </c>
      <c r="R62" s="63" t="str">
        <f>VLOOKUP(A62,'[3]fie nguon'!$C$2:$T$349,18,0)</f>
        <v>651/QĐ-ĐHKT ngày 19/03/2020</v>
      </c>
      <c r="S62" s="69"/>
      <c r="T62" s="70"/>
      <c r="U62" s="71"/>
      <c r="V62" s="72"/>
      <c r="W62" s="69" t="s">
        <v>36</v>
      </c>
      <c r="X62" s="68" t="s">
        <v>79</v>
      </c>
      <c r="Y62" s="70"/>
      <c r="Z62" s="69"/>
      <c r="AA62" s="69"/>
      <c r="AB62" s="69"/>
      <c r="AC62" s="69"/>
      <c r="AD62" s="69"/>
      <c r="AE62" s="69"/>
      <c r="AF62" s="67" t="s">
        <v>378</v>
      </c>
      <c r="AG62" s="73" t="s">
        <v>379</v>
      </c>
      <c r="AH62" s="76"/>
      <c r="AJ62" s="47" t="e">
        <f>VLOOKUP(A63,[1]QLKT!$AA$10:$AC$111,3,0)</f>
        <v>#N/A</v>
      </c>
      <c r="AK62" s="47" t="e">
        <f>VLOOKUP(A62,[4]Sheet1!$A$1:$E$81,5,0)</f>
        <v>#N/A</v>
      </c>
    </row>
    <row r="63" spans="1:37" ht="79.5" customHeight="1">
      <c r="A63" s="82" t="str">
        <f t="shared" si="1"/>
        <v>Nguyễn Hồng Nhật 17/06/1984</v>
      </c>
      <c r="B63" s="63">
        <v>57</v>
      </c>
      <c r="C63" s="68">
        <f>VLOOKUP(A63,'[2]tong 2 dot'!$A$7:$C$359,3,0)</f>
        <v>18057685</v>
      </c>
      <c r="D63" s="83" t="s">
        <v>97</v>
      </c>
      <c r="E63" s="84" t="s">
        <v>381</v>
      </c>
      <c r="F63" s="66"/>
      <c r="G63" s="85" t="s">
        <v>382</v>
      </c>
      <c r="H63" s="68" t="str">
        <f>VLOOKUP(A63,'[2]tong 2 dot'!$A$7:$G$379,7,0)</f>
        <v>Hà Tĩnh</v>
      </c>
      <c r="I63" s="68" t="str">
        <f>VLOOKUP(A63,'[2]tong 2 dot'!$A$7:$E$379,5,0)</f>
        <v>Nam</v>
      </c>
      <c r="J63" s="68" t="str">
        <f>VLOOKUP(A63,'[2]tong 2 dot'!$A$7:$H$379,8,0)</f>
        <v>CSC&amp;PT</v>
      </c>
      <c r="K63" s="68" t="str">
        <f>VLOOKUP(A63,'[2]tong 2 dot'!$A$7:$J$379,10,0)</f>
        <v>QH-2018-E</v>
      </c>
      <c r="L63" s="63"/>
      <c r="M63" s="69" t="s">
        <v>383</v>
      </c>
      <c r="N63" s="69"/>
      <c r="O63" s="63" t="str">
        <f>VLOOKUP(A63,'[3]fie nguon'!$C$2:$L$348,10,0)</f>
        <v xml:space="preserve">Nghiên cứu đánh giá kết quả thực thi chính sách xây dựng nông thôn mới tại huyện Cẩm Xuyên, tỉnh Hà Tĩnh </v>
      </c>
      <c r="P63" s="63" t="str">
        <f>VLOOKUP(A63,'[3]fie nguon'!$C$2:$N$348,12,0)</f>
        <v>PGS.TS Nguyễn An Thịnh</v>
      </c>
      <c r="Q63" s="63" t="str">
        <f>VLOOKUP(A63,'[3]fie nguon'!$C$2:$O$348,13,0)</f>
        <v xml:space="preserve"> Trường ĐH Kinh tế, ĐHQG Hà Nội</v>
      </c>
      <c r="R63" s="63" t="str">
        <f>VLOOKUP(A63,'[3]fie nguon'!$C$2:$T$349,18,0)</f>
        <v>630/QĐ-ĐHKT ngày 19/03/2020</v>
      </c>
      <c r="S63" s="69"/>
      <c r="T63" s="70"/>
      <c r="U63" s="71"/>
      <c r="V63" s="72"/>
      <c r="W63" s="69" t="s">
        <v>33</v>
      </c>
      <c r="X63" s="68" t="str">
        <f>VLOOKUP(A63,'[2]tong 2 dot'!$A$7:$K$379,11,0)</f>
        <v>3286/QĐ-ĐHKT ngày 7/12/2018</v>
      </c>
      <c r="Y63" s="70"/>
      <c r="Z63" s="69"/>
      <c r="AA63" s="69"/>
      <c r="AB63" s="69"/>
      <c r="AC63" s="69"/>
      <c r="AD63" s="69"/>
      <c r="AE63" s="69"/>
      <c r="AF63" s="67" t="s">
        <v>384</v>
      </c>
      <c r="AG63" s="73" t="s">
        <v>385</v>
      </c>
      <c r="AH63" s="76"/>
      <c r="AJ63" s="47" t="e">
        <f>VLOOKUP(A64,[1]QLKT!$AA$10:$AC$111,3,0)</f>
        <v>#N/A</v>
      </c>
      <c r="AK63" s="47" t="e">
        <f>VLOOKUP(A63,[4]Sheet1!$A$1:$E$81,5,0)</f>
        <v>#N/A</v>
      </c>
    </row>
    <row r="64" spans="1:37" ht="82.5" customHeight="1">
      <c r="A64" s="82" t="str">
        <f t="shared" si="1"/>
        <v>Đào Thùy Dung 15/01/1987</v>
      </c>
      <c r="B64" s="63">
        <v>58</v>
      </c>
      <c r="C64" s="68">
        <f>VLOOKUP(A64,'[2]tong 2 dot'!$A$7:$C$359,3,0)</f>
        <v>18057635</v>
      </c>
      <c r="D64" s="83" t="s">
        <v>386</v>
      </c>
      <c r="E64" s="84" t="s">
        <v>167</v>
      </c>
      <c r="F64" s="66"/>
      <c r="G64" s="85" t="s">
        <v>387</v>
      </c>
      <c r="H64" s="68" t="str">
        <f>VLOOKUP(A64,'[2]tong 2 dot'!$A$7:$G$379,7,0)</f>
        <v>Lai Châu</v>
      </c>
      <c r="I64" s="68" t="str">
        <f>VLOOKUP(A64,'[2]tong 2 dot'!$A$7:$E$379,5,0)</f>
        <v>Nữ</v>
      </c>
      <c r="J64" s="68" t="str">
        <f>VLOOKUP(A64,'[2]tong 2 dot'!$A$7:$H$379,8,0)</f>
        <v>KTQT</v>
      </c>
      <c r="K64" s="68" t="str">
        <f>VLOOKUP(A64,'[2]tong 2 dot'!$A$7:$J$379,10,0)</f>
        <v>QH-2018-E</v>
      </c>
      <c r="L64" s="63"/>
      <c r="M64" s="69" t="s">
        <v>337</v>
      </c>
      <c r="N64" s="69"/>
      <c r="O64" s="63" t="str">
        <f>VLOOKUP(A64,'[3]fie nguon'!$C$2:$L$348,10,0)</f>
        <v>Phân tích năng suất lao động trong các ngành công nghiệp chế tạo của Việt Nam trong bối cảnh hội nhập kinh tế quốc tế</v>
      </c>
      <c r="P64" s="63" t="str">
        <f>VLOOKUP(A64,'[3]fie nguon'!$C$2:$N$348,12,0)</f>
        <v>TS Nguyễn Tiến Dũng</v>
      </c>
      <c r="Q64" s="63" t="str">
        <f>VLOOKUP(A64,'[3]fie nguon'!$C$2:$O$348,13,0)</f>
        <v xml:space="preserve"> Trường ĐH Kinh tế, ĐHQG Hà Nội</v>
      </c>
      <c r="R64" s="63" t="str">
        <f>VLOOKUP(A64,'[3]fie nguon'!$C$2:$T$349,18,0)</f>
        <v>695/QĐ-ĐHKT ngày 19/03/2020</v>
      </c>
      <c r="S64" s="69"/>
      <c r="T64" s="70"/>
      <c r="U64" s="71"/>
      <c r="V64" s="72"/>
      <c r="W64" s="69" t="s">
        <v>33</v>
      </c>
      <c r="X64" s="68" t="str">
        <f>VLOOKUP(A64,'[2]tong 2 dot'!$A$7:$K$379,11,0)</f>
        <v>3286/QĐ-ĐHKT ngày 7/12/2018</v>
      </c>
      <c r="Y64" s="70"/>
      <c r="Z64" s="69"/>
      <c r="AA64" s="69"/>
      <c r="AB64" s="69"/>
      <c r="AC64" s="69"/>
      <c r="AD64" s="69"/>
      <c r="AE64" s="69"/>
      <c r="AF64" s="67" t="s">
        <v>388</v>
      </c>
      <c r="AG64" s="73" t="s">
        <v>389</v>
      </c>
      <c r="AH64" s="76" t="s">
        <v>1181</v>
      </c>
      <c r="AI64" s="48" t="s">
        <v>54</v>
      </c>
      <c r="AJ64" s="47" t="e">
        <f>VLOOKUP(A65,[1]QLKT!$AA$10:$AC$111,3,0)</f>
        <v>#N/A</v>
      </c>
      <c r="AK64" s="47" t="e">
        <f>VLOOKUP(A64,[4]Sheet1!$A$1:$E$81,5,0)</f>
        <v>#N/A</v>
      </c>
    </row>
    <row r="65" spans="1:37" ht="82.5" customHeight="1">
      <c r="A65" s="82" t="str">
        <f t="shared" ref="A65:A74" si="2">TRIM(D65)&amp;" "&amp;TRIM(E65)&amp;" "&amp;TRIM(G65)</f>
        <v>Nguyễn Thị Ngọc Trinh 04/12/1985</v>
      </c>
      <c r="B65" s="63">
        <v>59</v>
      </c>
      <c r="C65" s="68">
        <f>VLOOKUP(A65,'[2]tong 2 dot'!$A$7:$C$359,3,0)</f>
        <v>18057678</v>
      </c>
      <c r="D65" s="83" t="s">
        <v>390</v>
      </c>
      <c r="E65" s="84" t="s">
        <v>391</v>
      </c>
      <c r="F65" s="66"/>
      <c r="G65" s="85" t="s">
        <v>392</v>
      </c>
      <c r="H65" s="68" t="str">
        <f>VLOOKUP(A65,'[2]tong 2 dot'!$A$7:$G$379,7,0)</f>
        <v>Tiền Giang</v>
      </c>
      <c r="I65" s="68" t="str">
        <f>VLOOKUP(A65,'[2]tong 2 dot'!$A$7:$E$379,5,0)</f>
        <v>Nữ</v>
      </c>
      <c r="J65" s="68" t="str">
        <f>VLOOKUP(A65,'[2]tong 2 dot'!$A$7:$H$379,8,0)</f>
        <v>Kế toán</v>
      </c>
      <c r="K65" s="68" t="str">
        <f>VLOOKUP(A65,'[2]tong 2 dot'!$A$7:$J$379,10,0)</f>
        <v>QH-2018-E</v>
      </c>
      <c r="L65" s="63"/>
      <c r="M65" s="69" t="s">
        <v>292</v>
      </c>
      <c r="N65" s="69"/>
      <c r="O65" s="63" t="str">
        <f>VLOOKUP(A65,'[3]fie nguon'!$C$2:$L$348,10,0)</f>
        <v>Vận dụng thẻ điểm cân bằng đánh giá hiệu quả hoạt động tại Trung tâm kinh doanh VNPT Tiền Giang</v>
      </c>
      <c r="P65" s="63" t="str">
        <f>VLOOKUP(A65,'[3]fie nguon'!$C$2:$N$348,12,0)</f>
        <v>TS. Nguyễn Thị Hương Liên</v>
      </c>
      <c r="Q65" s="63" t="str">
        <f>VLOOKUP(A65,'[3]fie nguon'!$C$2:$O$348,13,0)</f>
        <v xml:space="preserve"> Trường ĐH Kinh tế, ĐHQG Hà Nội</v>
      </c>
      <c r="R65" s="63" t="str">
        <f>VLOOKUP(A65,'[3]fie nguon'!$C$2:$T$349,18,0)</f>
        <v>647/QĐ-ĐHKT ngày 19/03/2020</v>
      </c>
      <c r="S65" s="69"/>
      <c r="T65" s="70"/>
      <c r="U65" s="71"/>
      <c r="V65" s="72"/>
      <c r="W65" s="69" t="s">
        <v>33</v>
      </c>
      <c r="X65" s="68" t="str">
        <f>VLOOKUP(A65,'[2]tong 2 dot'!$A$7:$K$379,11,0)</f>
        <v>3286/QĐ-ĐHKT ngày 7/12/2018</v>
      </c>
      <c r="Y65" s="70"/>
      <c r="Z65" s="69"/>
      <c r="AA65" s="69"/>
      <c r="AB65" s="69"/>
      <c r="AC65" s="69"/>
      <c r="AD65" s="69"/>
      <c r="AE65" s="69"/>
      <c r="AF65" s="67" t="s">
        <v>393</v>
      </c>
      <c r="AG65" s="73" t="s">
        <v>394</v>
      </c>
      <c r="AH65" s="76"/>
      <c r="AJ65" s="47" t="str">
        <f>VLOOKUP(A66,[1]QLKT!$AA$10:$AC$111,3,0)</f>
        <v>a</v>
      </c>
      <c r="AK65" s="47"/>
    </row>
    <row r="66" spans="1:37" ht="82.5" customHeight="1">
      <c r="A66" s="82" t="str">
        <f t="shared" si="2"/>
        <v>Nguyễn Thị Nhung 29/05/1991</v>
      </c>
      <c r="B66" s="63">
        <v>60</v>
      </c>
      <c r="C66" s="68">
        <f>VLOOKUP(A66,'[2]tong 2 dot'!$A$7:$C$359,3,0)</f>
        <v>18057553</v>
      </c>
      <c r="D66" s="83" t="s">
        <v>103</v>
      </c>
      <c r="E66" s="84" t="s">
        <v>400</v>
      </c>
      <c r="F66" s="66"/>
      <c r="G66" s="85" t="s">
        <v>401</v>
      </c>
      <c r="H66" s="68" t="str">
        <f>VLOOKUP(A66,'[2]tong 2 dot'!$A$7:$G$379,7,0)</f>
        <v>Thanh Hóa</v>
      </c>
      <c r="I66" s="68" t="str">
        <f>VLOOKUP(A66,'[2]tong 2 dot'!$A$7:$E$379,5,0)</f>
        <v>Nữ</v>
      </c>
      <c r="J66" s="68" t="s">
        <v>40</v>
      </c>
      <c r="K66" s="68" t="str">
        <f>VLOOKUP(A66,'[2]tong 2 dot'!$A$7:$J$379,10,0)</f>
        <v>QH-2018-E</v>
      </c>
      <c r="L66" s="63"/>
      <c r="M66" s="69"/>
      <c r="N66" s="69"/>
      <c r="O66" s="63" t="str">
        <f>VLOOKUP(A66,'[3]fie nguon'!$C$2:$L$348,10,0)</f>
        <v>Quản lý tín dụng tại ngân hàng TMCP Công thương Việt Nam - Chi nhánh Thanh Hóa</v>
      </c>
      <c r="P66" s="63" t="str">
        <f>VLOOKUP(A66,'[3]fie nguon'!$C$2:$N$348,12,0)</f>
        <v>PGS.TS Nguyễn Anh Tuấn</v>
      </c>
      <c r="Q66" s="63" t="str">
        <f>VLOOKUP(A66,'[3]fie nguon'!$C$2:$O$348,13,0)</f>
        <v>Trường ĐH Sư phạm Thể dục thể thao HN</v>
      </c>
      <c r="R66" s="63" t="str">
        <f>VLOOKUP(A66,'[3]fie nguon'!$C$2:$T$349,18,0)</f>
        <v>561/QĐ-ĐHKT ngày 19/03/2020</v>
      </c>
      <c r="S66" s="69"/>
      <c r="T66" s="70"/>
      <c r="U66" s="71"/>
      <c r="V66" s="72"/>
      <c r="W66" s="69" t="s">
        <v>37</v>
      </c>
      <c r="X66" s="68" t="str">
        <f>VLOOKUP(A66,'[2]tong 2 dot'!$A$7:$K$379,11,0)</f>
        <v>3286/QĐ-ĐHKT ngày 7/12/2018</v>
      </c>
      <c r="Y66" s="70"/>
      <c r="Z66" s="69"/>
      <c r="AA66" s="69"/>
      <c r="AB66" s="69"/>
      <c r="AC66" s="69"/>
      <c r="AD66" s="69"/>
      <c r="AE66" s="69"/>
      <c r="AF66" s="67" t="s">
        <v>402</v>
      </c>
      <c r="AG66" s="73" t="s">
        <v>403</v>
      </c>
      <c r="AH66" s="76"/>
      <c r="AJ66" s="47" t="str">
        <f>VLOOKUP(A67,[1]QLKT!$AA$10:$AC$111,3,0)</f>
        <v>a</v>
      </c>
      <c r="AK66" s="47"/>
    </row>
    <row r="67" spans="1:37" ht="82.5" customHeight="1">
      <c r="A67" s="82" t="str">
        <f t="shared" si="2"/>
        <v>Quách Thị Quế Anh 03/08/1983</v>
      </c>
      <c r="B67" s="63">
        <v>61</v>
      </c>
      <c r="C67" s="68">
        <f>VLOOKUP(A67,'[2]tong 2 dot'!$A$7:$C$359,3,0)</f>
        <v>18057505</v>
      </c>
      <c r="D67" s="83" t="s">
        <v>404</v>
      </c>
      <c r="E67" s="28" t="s">
        <v>197</v>
      </c>
      <c r="F67" s="66"/>
      <c r="G67" s="85" t="s">
        <v>405</v>
      </c>
      <c r="H67" s="68" t="str">
        <f>VLOOKUP(A67,'[2]tong 2 dot'!$A$7:$G$379,7,0)</f>
        <v>Hoà Bình</v>
      </c>
      <c r="I67" s="68" t="str">
        <f>VLOOKUP(A67,'[2]tong 2 dot'!$A$7:$E$379,5,0)</f>
        <v>Nữ</v>
      </c>
      <c r="J67" s="68" t="str">
        <f>VLOOKUP(A67,'[2]tong 2 dot'!$A$7:$H$379,8,0)</f>
        <v>QLKT</v>
      </c>
      <c r="K67" s="68" t="str">
        <f>VLOOKUP(A67,'[2]tong 2 dot'!$A$7:$J$379,10,0)</f>
        <v>QH-2018-E</v>
      </c>
      <c r="L67" s="63"/>
      <c r="M67" s="69" t="s">
        <v>100</v>
      </c>
      <c r="N67" s="69"/>
      <c r="O67" s="63" t="str">
        <f>VLOOKUP(A67,'[3]fie nguon'!$C$2:$L$348,10,0)</f>
        <v>Xử lý nợ tại Công ty TNHH Mua bán nợ Việt Nam</v>
      </c>
      <c r="P67" s="63" t="str">
        <f>VLOOKUP(A67,'[3]fie nguon'!$C$2:$N$348,12,0)</f>
        <v>TS. Nguyễn Thị Thu Hoài</v>
      </c>
      <c r="Q67" s="63" t="str">
        <f>VLOOKUP(A67,'[3]fie nguon'!$C$2:$O$348,13,0)</f>
        <v xml:space="preserve"> Trường ĐH Kinh tế, ĐHQG Hà Nội</v>
      </c>
      <c r="R67" s="63" t="str">
        <f>VLOOKUP(A67,'[3]fie nguon'!$C$2:$T$349,18,0)</f>
        <v>524/QĐ-ĐHKT ngày 19/03/2020</v>
      </c>
      <c r="S67" s="69"/>
      <c r="T67" s="70"/>
      <c r="U67" s="71"/>
      <c r="V67" s="72"/>
      <c r="W67" s="69" t="s">
        <v>33</v>
      </c>
      <c r="X67" s="68" t="str">
        <f>VLOOKUP(A67,'[2]tong 2 dot'!$A$7:$K$379,11,0)</f>
        <v>3286/QĐ-ĐHKT ngày 7/12/2018</v>
      </c>
      <c r="Y67" s="70"/>
      <c r="Z67" s="69"/>
      <c r="AA67" s="69"/>
      <c r="AB67" s="69"/>
      <c r="AC67" s="69"/>
      <c r="AD67" s="69"/>
      <c r="AE67" s="69"/>
      <c r="AF67" s="67" t="s">
        <v>406</v>
      </c>
      <c r="AG67" s="73" t="s">
        <v>407</v>
      </c>
      <c r="AH67" s="76" t="s">
        <v>71</v>
      </c>
      <c r="AI67" s="48">
        <v>1</v>
      </c>
      <c r="AJ67" s="47" t="str">
        <f>VLOOKUP(A68,[1]QLKT!$AA$10:$AC$111,3,0)</f>
        <v>a</v>
      </c>
      <c r="AK67" s="47"/>
    </row>
    <row r="68" spans="1:37" ht="82.5" customHeight="1">
      <c r="A68" s="82" t="str">
        <f t="shared" si="2"/>
        <v>Phạm Văn Thọ 04/07/1979</v>
      </c>
      <c r="B68" s="63">
        <v>62</v>
      </c>
      <c r="C68" s="68">
        <f>VLOOKUP(A68,'[2]tong 2 dot'!$A$7:$C$359,3,0)</f>
        <v>18057575</v>
      </c>
      <c r="D68" s="83" t="s">
        <v>395</v>
      </c>
      <c r="E68" s="28" t="s">
        <v>396</v>
      </c>
      <c r="F68" s="66"/>
      <c r="G68" s="85" t="s">
        <v>397</v>
      </c>
      <c r="H68" s="68" t="str">
        <f>VLOOKUP(A68,'[2]tong 2 dot'!$A$7:$G$379,7,0)</f>
        <v>Hà Nội</v>
      </c>
      <c r="I68" s="68" t="str">
        <f>VLOOKUP(A68,'[2]tong 2 dot'!$A$7:$E$379,5,0)</f>
        <v>Nam</v>
      </c>
      <c r="J68" s="68" t="str">
        <f>VLOOKUP(A68,'[2]tong 2 dot'!$A$7:$H$379,8,0)</f>
        <v>QLKT</v>
      </c>
      <c r="K68" s="68" t="str">
        <f>VLOOKUP(A68,'[2]tong 2 dot'!$A$7:$J$379,10,0)</f>
        <v>QH-2018-E</v>
      </c>
      <c r="L68" s="63"/>
      <c r="M68" s="69" t="s">
        <v>100</v>
      </c>
      <c r="N68" s="69"/>
      <c r="O68" s="63" t="str">
        <f>VLOOKUP(A68,'[3]fie nguon'!$C$2:$L$348,10,0)</f>
        <v xml:space="preserve">Quản lý thuế tại Chi cục hải quan quản lý các khu công nghiệp Yên Phong </v>
      </c>
      <c r="P68" s="63" t="str">
        <f>VLOOKUP(A68,'[3]fie nguon'!$C$2:$N$348,12,0)</f>
        <v>PGS.TS Mai Thị Thanh Xuân</v>
      </c>
      <c r="Q68" s="63" t="str">
        <f>VLOOKUP(A68,'[3]fie nguon'!$C$2:$O$348,13,0)</f>
        <v>Nguyên Cán bộ Trường ĐH Kinh tế, ĐHQGHN</v>
      </c>
      <c r="R68" s="63" t="str">
        <f>VLOOKUP(A68,'[3]fie nguon'!$C$2:$T$349,18,0)</f>
        <v>782/QĐ-ĐHKT ngày 31/3/2020</v>
      </c>
      <c r="S68" s="69"/>
      <c r="T68" s="70"/>
      <c r="U68" s="71"/>
      <c r="V68" s="72"/>
      <c r="W68" s="69" t="s">
        <v>36</v>
      </c>
      <c r="X68" s="68" t="str">
        <f>VLOOKUP(A68,'[2]tong 2 dot'!$A$7:$K$379,11,0)</f>
        <v>3286/QĐ-ĐHKT ngày 7/12/2018</v>
      </c>
      <c r="Y68" s="70"/>
      <c r="Z68" s="69"/>
      <c r="AA68" s="69"/>
      <c r="AB68" s="69"/>
      <c r="AC68" s="69"/>
      <c r="AD68" s="69"/>
      <c r="AE68" s="69"/>
      <c r="AF68" s="67" t="s">
        <v>398</v>
      </c>
      <c r="AG68" s="73" t="s">
        <v>399</v>
      </c>
      <c r="AH68" s="80" t="s">
        <v>71</v>
      </c>
      <c r="AI68" s="48">
        <v>1</v>
      </c>
      <c r="AJ68" s="47" t="e">
        <f>VLOOKUP(A69,[1]QLKT!$AA$10:$AC$111,3,0)</f>
        <v>#N/A</v>
      </c>
      <c r="AK68" s="47"/>
    </row>
    <row r="69" spans="1:37" ht="82.5" customHeight="1">
      <c r="A69" s="93" t="str">
        <f t="shared" si="2"/>
        <v>Hoàng Thị Hà 15/02/1983</v>
      </c>
      <c r="B69" s="63">
        <v>63</v>
      </c>
      <c r="C69" s="68">
        <v>18057660</v>
      </c>
      <c r="D69" s="83" t="s">
        <v>363</v>
      </c>
      <c r="E69" s="84" t="s">
        <v>243</v>
      </c>
      <c r="F69" s="66"/>
      <c r="G69" s="85" t="s">
        <v>408</v>
      </c>
      <c r="H69" s="68" t="s">
        <v>411</v>
      </c>
      <c r="I69" s="68" t="s">
        <v>38</v>
      </c>
      <c r="J69" s="68" t="s">
        <v>292</v>
      </c>
      <c r="K69" s="68" t="s">
        <v>47</v>
      </c>
      <c r="L69" s="63"/>
      <c r="M69" s="68" t="s">
        <v>292</v>
      </c>
      <c r="N69" s="69"/>
      <c r="O69" s="63" t="str">
        <f>VLOOKUP(A69,'[3]fie nguon'!$C$2:$L$348,10,0)</f>
        <v>Quản lý tài sản công tại Tổng cục Hải quan</v>
      </c>
      <c r="P69" s="63" t="str">
        <f>VLOOKUP(A69,'[3]fie nguon'!$C$2:$N$348,12,0)</f>
        <v>TS. Phạm Ngọc Quang</v>
      </c>
      <c r="Q69" s="63" t="str">
        <f>VLOOKUP(A69,'[3]fie nguon'!$C$2:$O$348,13,0)</f>
        <v xml:space="preserve"> Trường ĐH Kinh tế, ĐHQG Hà Nội</v>
      </c>
      <c r="R69" s="63" t="str">
        <f>VLOOKUP(A69,'[3]fie nguon'!$C$2:$T$349,18,0)</f>
        <v>652/QĐ-ĐHKT ngày 19/03/2020</v>
      </c>
      <c r="S69" s="69"/>
      <c r="T69" s="70"/>
      <c r="U69" s="71"/>
      <c r="V69" s="72"/>
      <c r="W69" s="69" t="s">
        <v>33</v>
      </c>
      <c r="X69" s="68" t="s">
        <v>79</v>
      </c>
      <c r="Y69" s="94"/>
      <c r="Z69" s="95"/>
      <c r="AA69" s="95"/>
      <c r="AB69" s="95"/>
      <c r="AC69" s="95"/>
      <c r="AD69" s="95"/>
      <c r="AE69" s="95"/>
      <c r="AF69" s="67" t="s">
        <v>409</v>
      </c>
      <c r="AG69" s="73" t="s">
        <v>410</v>
      </c>
      <c r="AH69" s="80"/>
      <c r="AJ69" s="47" t="str">
        <f>VLOOKUP(A70,[1]QLKT!$AA$10:$AC$111,3,0)</f>
        <v>a</v>
      </c>
      <c r="AK69" s="47"/>
    </row>
    <row r="70" spans="1:37" ht="82.5" customHeight="1">
      <c r="A70" s="82" t="str">
        <f t="shared" si="2"/>
        <v>Vi Anh Tùng 18/07/1982</v>
      </c>
      <c r="B70" s="63">
        <v>64</v>
      </c>
      <c r="C70" s="68" t="e">
        <f>VLOOKUP(A70,'[2]tong 2 dot'!$A$7:$C$359,3,0)</f>
        <v>#N/A</v>
      </c>
      <c r="D70" s="83" t="s">
        <v>412</v>
      </c>
      <c r="E70" s="28" t="s">
        <v>218</v>
      </c>
      <c r="F70" s="66"/>
      <c r="G70" s="85" t="s">
        <v>413</v>
      </c>
      <c r="H70" s="68" t="s">
        <v>416</v>
      </c>
      <c r="I70" s="68" t="s">
        <v>35</v>
      </c>
      <c r="J70" s="68" t="s">
        <v>40</v>
      </c>
      <c r="K70" s="68" t="s">
        <v>47</v>
      </c>
      <c r="L70" s="63"/>
      <c r="M70" s="69"/>
      <c r="N70" s="69"/>
      <c r="O70" s="63" t="str">
        <f>VLOOKUP(A70,'[3]fie nguon'!$C$2:$L$348,10,0)</f>
        <v>Phát triển khu kinh tế cửa khẩu trên địa bàn tỉnh Cao Bằng</v>
      </c>
      <c r="P70" s="63" t="str">
        <f>VLOOKUP(A70,'[3]fie nguon'!$C$2:$N$348,12,0)</f>
        <v>PGS.TS Hà Văn Hội</v>
      </c>
      <c r="Q70" s="63" t="str">
        <f>VLOOKUP(A70,'[3]fie nguon'!$C$2:$O$348,13,0)</f>
        <v xml:space="preserve"> Trường ĐH Kinh tế, ĐHQG Hà Nội</v>
      </c>
      <c r="R70" s="63" t="str">
        <f>VLOOKUP(A70,'[3]fie nguon'!$C$2:$T$349,18,0)</f>
        <v>592/QĐ-ĐHKT ngày 19/03/2020</v>
      </c>
      <c r="S70" s="69"/>
      <c r="T70" s="70"/>
      <c r="U70" s="71"/>
      <c r="V70" s="72"/>
      <c r="W70" s="69" t="s">
        <v>33</v>
      </c>
      <c r="X70" s="68" t="s">
        <v>79</v>
      </c>
      <c r="Y70" s="70"/>
      <c r="Z70" s="69"/>
      <c r="AA70" s="69"/>
      <c r="AB70" s="69"/>
      <c r="AC70" s="69"/>
      <c r="AD70" s="69"/>
      <c r="AE70" s="69"/>
      <c r="AF70" s="67" t="s">
        <v>414</v>
      </c>
      <c r="AG70" s="73" t="s">
        <v>415</v>
      </c>
      <c r="AH70" s="76" t="s">
        <v>1047</v>
      </c>
      <c r="AI70" s="48" t="s">
        <v>1048</v>
      </c>
      <c r="AJ70" s="47" t="e">
        <f>VLOOKUP(A71,[1]QLKT!$AA$10:$AC$111,3,0)</f>
        <v>#N/A</v>
      </c>
      <c r="AK70" s="47"/>
    </row>
    <row r="71" spans="1:37" ht="82.5" customHeight="1">
      <c r="A71" s="82" t="str">
        <f t="shared" si="2"/>
        <v>Nguyễn Nguyệt Anh 29/09/1989</v>
      </c>
      <c r="B71" s="63">
        <v>65</v>
      </c>
      <c r="C71" s="68">
        <f>VLOOKUP(A71,'[2]tong 2 dot'!$A$7:$C$359,3,0)</f>
        <v>18057504</v>
      </c>
      <c r="D71" s="83" t="s">
        <v>417</v>
      </c>
      <c r="E71" s="28" t="s">
        <v>197</v>
      </c>
      <c r="F71" s="66"/>
      <c r="G71" s="85" t="s">
        <v>418</v>
      </c>
      <c r="H71" s="68" t="str">
        <f>VLOOKUP(A71,'[2]tong 2 dot'!$A$7:$G$379,7,0)</f>
        <v>Hà Nội</v>
      </c>
      <c r="I71" s="68" t="str">
        <f>VLOOKUP(A71,'[2]tong 2 dot'!$A$7:$E$379,5,0)</f>
        <v>Nữ</v>
      </c>
      <c r="J71" s="68" t="s">
        <v>40</v>
      </c>
      <c r="K71" s="68" t="str">
        <f>VLOOKUP(A71,'[2]tong 2 dot'!$A$7:$J$379,10,0)</f>
        <v>QH-2018-E</v>
      </c>
      <c r="L71" s="63"/>
      <c r="M71" s="69"/>
      <c r="N71" s="69"/>
      <c r="O71" s="63" t="str">
        <f>VLOOKUP(A71,'[3]fie nguon'!$C$2:$L$348,10,0)</f>
        <v xml:space="preserve">Huy động vốn tại Ngân hàng Nông nghiệp và Phát triển nông thôn Việt Nam - Chi nhánh Hà Tây </v>
      </c>
      <c r="P71" s="63" t="str">
        <f>VLOOKUP(A71,'[3]fie nguon'!$C$2:$N$348,12,0)</f>
        <v>TS. Nguyễn Thùy Anh</v>
      </c>
      <c r="Q71" s="63" t="str">
        <f>VLOOKUP(A71,'[3]fie nguon'!$C$2:$O$348,13,0)</f>
        <v xml:space="preserve"> Trường ĐH Kinh tế, ĐHQG Hà Nội</v>
      </c>
      <c r="R71" s="63" t="str">
        <f>VLOOKUP(A71,'[3]fie nguon'!$C$2:$T$349,18,0)</f>
        <v>525/QĐ-ĐHKT ngày 19/03/2020</v>
      </c>
      <c r="S71" s="69"/>
      <c r="T71" s="70"/>
      <c r="U71" s="71"/>
      <c r="V71" s="72"/>
      <c r="W71" s="69" t="s">
        <v>33</v>
      </c>
      <c r="X71" s="68" t="str">
        <f>VLOOKUP(A71,'[2]tong 2 dot'!$A$7:$K$379,11,0)</f>
        <v>3286/QĐ-ĐHKT ngày 7/12/2018</v>
      </c>
      <c r="Y71" s="70"/>
      <c r="Z71" s="69"/>
      <c r="AA71" s="69"/>
      <c r="AB71" s="69"/>
      <c r="AC71" s="69"/>
      <c r="AD71" s="69"/>
      <c r="AE71" s="69"/>
      <c r="AF71" s="67" t="s">
        <v>419</v>
      </c>
      <c r="AG71" s="73" t="s">
        <v>420</v>
      </c>
      <c r="AH71" s="76" t="s">
        <v>1047</v>
      </c>
      <c r="AJ71" s="47" t="e">
        <f>VLOOKUP(A72,[1]QLKT!$AA$10:$AC$111,3,0)</f>
        <v>#N/A</v>
      </c>
      <c r="AK71" s="47"/>
    </row>
    <row r="72" spans="1:37" ht="82.5" customHeight="1">
      <c r="A72" s="82" t="str">
        <f t="shared" si="2"/>
        <v>Nguyễn Thị Hoàng Hà 16/08/1991</v>
      </c>
      <c r="B72" s="63">
        <v>66</v>
      </c>
      <c r="C72" s="68">
        <f>VLOOKUP(A72,'[2]tong 2 dot'!$A$7:$C$359,3,0)</f>
        <v>18057638</v>
      </c>
      <c r="D72" s="83" t="s">
        <v>421</v>
      </c>
      <c r="E72" s="84" t="s">
        <v>243</v>
      </c>
      <c r="F72" s="66"/>
      <c r="G72" s="85" t="s">
        <v>422</v>
      </c>
      <c r="H72" s="68" t="str">
        <f>VLOOKUP(A72,'[2]tong 2 dot'!$A$7:$G$379,7,0)</f>
        <v>Thái Nguyên</v>
      </c>
      <c r="I72" s="68" t="str">
        <f>VLOOKUP(A72,'[2]tong 2 dot'!$A$7:$E$379,5,0)</f>
        <v>Nữ</v>
      </c>
      <c r="J72" s="68" t="str">
        <f>VLOOKUP(A72,'[2]tong 2 dot'!$A$7:$H$379,8,0)</f>
        <v>KTQT</v>
      </c>
      <c r="K72" s="68" t="str">
        <f>VLOOKUP(A72,'[2]tong 2 dot'!$A$7:$J$379,10,0)</f>
        <v>QH-2018-E</v>
      </c>
      <c r="L72" s="63"/>
      <c r="M72" s="69" t="s">
        <v>337</v>
      </c>
      <c r="N72" s="69"/>
      <c r="O72" s="63" t="str">
        <f>VLOOKUP(A72,'[3]fie nguon'!$C$2:$L$348,10,0)</f>
        <v>Thu hút đầu tư trực tiếp nước ngoài vào tỉnh Thái Nguyên</v>
      </c>
      <c r="P72" s="63" t="str">
        <f>VLOOKUP(A72,'[3]fie nguon'!$C$2:$N$348,12,0)</f>
        <v>PGS.TS Nguyễn Thị Kim Anh</v>
      </c>
      <c r="Q72" s="63" t="str">
        <f>VLOOKUP(A72,'[3]fie nguon'!$C$2:$O$348,13,0)</f>
        <v xml:space="preserve"> Trường ĐH Kinh tế, ĐHQG Hà Nội</v>
      </c>
      <c r="R72" s="63" t="str">
        <f>VLOOKUP(A72,'[3]fie nguon'!$C$2:$T$349,18,0)</f>
        <v>697/QĐ-ĐHKT ngày 19/03/2020</v>
      </c>
      <c r="S72" s="69"/>
      <c r="T72" s="70"/>
      <c r="U72" s="71"/>
      <c r="V72" s="72"/>
      <c r="W72" s="69" t="s">
        <v>33</v>
      </c>
      <c r="X72" s="68" t="str">
        <f>VLOOKUP(A72,'[2]tong 2 dot'!$A$7:$K$379,11,0)</f>
        <v>3286/QĐ-ĐHKT ngày 7/12/2018</v>
      </c>
      <c r="Y72" s="70"/>
      <c r="Z72" s="69"/>
      <c r="AA72" s="69"/>
      <c r="AB72" s="69"/>
      <c r="AC72" s="69"/>
      <c r="AD72" s="69"/>
      <c r="AE72" s="69"/>
      <c r="AF72" s="67" t="s">
        <v>423</v>
      </c>
      <c r="AG72" s="73" t="s">
        <v>424</v>
      </c>
      <c r="AH72" s="76"/>
      <c r="AJ72" s="47" t="e">
        <f>VLOOKUP(A73,[1]QLKT!$AA$10:$AC$111,3,0)</f>
        <v>#N/A</v>
      </c>
      <c r="AK72" s="47"/>
    </row>
    <row r="73" spans="1:37" ht="82.5" customHeight="1">
      <c r="A73" s="82" t="str">
        <f t="shared" si="2"/>
        <v>Lê Thị Oanh 08/06/1989</v>
      </c>
      <c r="B73" s="63">
        <v>67</v>
      </c>
      <c r="C73" s="68">
        <f>VLOOKUP(A73,'[2]tong 2 dot'!$A$7:$C$359,3,0)</f>
        <v>18057670</v>
      </c>
      <c r="D73" s="83" t="s">
        <v>157</v>
      </c>
      <c r="E73" s="84" t="s">
        <v>326</v>
      </c>
      <c r="F73" s="66"/>
      <c r="G73" s="85" t="s">
        <v>425</v>
      </c>
      <c r="H73" s="68" t="str">
        <f>VLOOKUP(A73,'[2]tong 2 dot'!$A$7:$G$379,7,0)</f>
        <v>Hà Nội</v>
      </c>
      <c r="I73" s="68" t="str">
        <f>VLOOKUP(A73,'[2]tong 2 dot'!$A$7:$E$379,5,0)</f>
        <v>Nữ</v>
      </c>
      <c r="J73" s="68" t="str">
        <f>VLOOKUP(A73,'[2]tong 2 dot'!$A$7:$H$379,8,0)</f>
        <v>Kế toán</v>
      </c>
      <c r="K73" s="68" t="str">
        <f>VLOOKUP(A73,'[2]tong 2 dot'!$A$7:$J$379,10,0)</f>
        <v>QH-2018-E</v>
      </c>
      <c r="L73" s="63"/>
      <c r="M73" s="68" t="s">
        <v>292</v>
      </c>
      <c r="N73" s="69"/>
      <c r="O73" s="63" t="str">
        <f>VLOOKUP(A73,'[3]fie nguon'!$C$2:$L$348,10,0)</f>
        <v>Kiểm soát nội bộ hoạt động huy động vốn tại Ngân hàng TMCP Công Thương Việt Nam - Chi nhánh Đông Anh</v>
      </c>
      <c r="P73" s="63" t="str">
        <f>VLOOKUP(A73,'[3]fie nguon'!$C$2:$N$348,12,0)</f>
        <v>TS. Nguyễn Thị Hương Liên</v>
      </c>
      <c r="Q73" s="63" t="str">
        <f>VLOOKUP(A73,'[3]fie nguon'!$C$2:$O$348,13,0)</f>
        <v xml:space="preserve"> Trường ĐH Kinh tế, ĐHQG Hà Nội</v>
      </c>
      <c r="R73" s="63" t="str">
        <f>VLOOKUP(A73,'[3]fie nguon'!$C$2:$T$349,18,0)</f>
        <v>644/QĐ-ĐHKT ngày 19/03/2020</v>
      </c>
      <c r="S73" s="69"/>
      <c r="T73" s="70"/>
      <c r="U73" s="71"/>
      <c r="V73" s="72"/>
      <c r="W73" s="69" t="s">
        <v>33</v>
      </c>
      <c r="X73" s="68" t="str">
        <f>VLOOKUP(A73,'[2]tong 2 dot'!$A$7:$K$379,11,0)</f>
        <v>3286/QĐ-ĐHKT ngày 7/12/2018</v>
      </c>
      <c r="Y73" s="70"/>
      <c r="Z73" s="69"/>
      <c r="AA73" s="69"/>
      <c r="AB73" s="69"/>
      <c r="AC73" s="69"/>
      <c r="AD73" s="69"/>
      <c r="AE73" s="69"/>
      <c r="AF73" s="67" t="s">
        <v>426</v>
      </c>
      <c r="AG73" s="73" t="s">
        <v>427</v>
      </c>
      <c r="AH73" s="80"/>
      <c r="AJ73" s="47" t="e">
        <f>VLOOKUP(A74,[1]QLKT!$AA$10:$AC$111,3,0)</f>
        <v>#N/A</v>
      </c>
      <c r="AK73" s="47"/>
    </row>
    <row r="74" spans="1:37" ht="82.5" customHeight="1">
      <c r="A74" s="93" t="str">
        <f t="shared" si="2"/>
        <v>Trần Hồng Hạnh 29/04/1994</v>
      </c>
      <c r="B74" s="63">
        <v>68</v>
      </c>
      <c r="C74" s="68">
        <f>VLOOKUP(A74,'[2]tong 2 dot'!$A$7:$C$359,3,0)</f>
        <v>18057641</v>
      </c>
      <c r="D74" s="83" t="s">
        <v>428</v>
      </c>
      <c r="E74" s="84" t="s">
        <v>187</v>
      </c>
      <c r="F74" s="66"/>
      <c r="G74" s="85" t="s">
        <v>429</v>
      </c>
      <c r="H74" s="68" t="str">
        <f>VLOOKUP(A74,'[2]tong 2 dot'!$A$7:$G$379,7,0)</f>
        <v>Thái Nguyên</v>
      </c>
      <c r="I74" s="68" t="str">
        <f>VLOOKUP(A74,'[2]tong 2 dot'!$A$7:$E$379,5,0)</f>
        <v>Nữ</v>
      </c>
      <c r="J74" s="68" t="str">
        <f>VLOOKUP(A74,'[2]tong 2 dot'!$A$7:$H$379,8,0)</f>
        <v>KTQT</v>
      </c>
      <c r="K74" s="68" t="str">
        <f>VLOOKUP(A74,'[2]tong 2 dot'!$A$7:$J$379,10,0)</f>
        <v>QH-2018-E</v>
      </c>
      <c r="L74" s="63"/>
      <c r="M74" s="69" t="s">
        <v>337</v>
      </c>
      <c r="N74" s="69"/>
      <c r="O74" s="63" t="str">
        <f>VLOOKUP(A74,'[3]fie nguon'!$C$2:$L$348,10,0)</f>
        <v>Các nhân tố tác động đến thu hút FDI vào tỉnh Thái Nguyên</v>
      </c>
      <c r="P74" s="63" t="str">
        <f>VLOOKUP(A74,'[3]fie nguon'!$C$2:$N$348,12,0)</f>
        <v>TS Phạm Thu Phương</v>
      </c>
      <c r="Q74" s="63" t="str">
        <f>VLOOKUP(A74,'[3]fie nguon'!$C$2:$O$348,13,0)</f>
        <v xml:space="preserve"> Trường ĐH Kinh tế, ĐHQG Hà Nội</v>
      </c>
      <c r="R74" s="63" t="str">
        <f>VLOOKUP(A74,'[3]fie nguon'!$C$2:$T$349,18,0)</f>
        <v>699/QĐ-ĐHKT ngày 19/03/2020</v>
      </c>
      <c r="S74" s="69"/>
      <c r="T74" s="70"/>
      <c r="U74" s="71"/>
      <c r="V74" s="72"/>
      <c r="W74" s="69" t="s">
        <v>33</v>
      </c>
      <c r="X74" s="68" t="str">
        <f>VLOOKUP(A74,'[2]tong 2 dot'!$A$7:$K$379,11,0)</f>
        <v>3286/QĐ-ĐHKT ngày 7/12/2018</v>
      </c>
      <c r="Y74" s="94"/>
      <c r="Z74" s="95"/>
      <c r="AA74" s="95"/>
      <c r="AB74" s="95"/>
      <c r="AC74" s="95"/>
      <c r="AD74" s="95"/>
      <c r="AE74" s="95"/>
      <c r="AF74" s="67" t="s">
        <v>430</v>
      </c>
      <c r="AG74" s="73" t="s">
        <v>431</v>
      </c>
      <c r="AH74" s="80"/>
      <c r="AJ74" s="47" t="e">
        <f>VLOOKUP(A75,[1]QLKT!$AA$10:$AC$111,3,0)</f>
        <v>#N/A</v>
      </c>
      <c r="AK74" s="47"/>
    </row>
    <row r="75" spans="1:37" ht="74.25" customHeight="1">
      <c r="A75" s="82" t="str">
        <f t="shared" si="1"/>
        <v>Nguyễn Đại Phong 07/06/1990</v>
      </c>
      <c r="B75" s="63">
        <v>69</v>
      </c>
      <c r="C75" s="68">
        <f>VLOOKUP(A75,'[2]tong 2 dot'!$A$7:$C$359,3,0)</f>
        <v>18057557</v>
      </c>
      <c r="D75" s="83" t="s">
        <v>432</v>
      </c>
      <c r="E75" s="84" t="s">
        <v>75</v>
      </c>
      <c r="F75" s="66"/>
      <c r="G75" s="85" t="s">
        <v>433</v>
      </c>
      <c r="H75" s="68" t="str">
        <f>VLOOKUP(A75,'[2]tong 2 dot'!$A$7:$G$379,7,0)</f>
        <v>Hải Phòng</v>
      </c>
      <c r="I75" s="68" t="str">
        <f>VLOOKUP(A75,'[2]tong 2 dot'!$A$7:$E$379,5,0)</f>
        <v>Nam</v>
      </c>
      <c r="J75" s="68" t="str">
        <f>VLOOKUP(A75,'[2]tong 2 dot'!$A$7:$H$379,8,0)</f>
        <v>QLKT</v>
      </c>
      <c r="K75" s="68" t="str">
        <f>VLOOKUP(A75,'[2]tong 2 dot'!$A$7:$J$379,10,0)</f>
        <v>QH-2018-E</v>
      </c>
      <c r="L75" s="63"/>
      <c r="M75" s="69" t="s">
        <v>41</v>
      </c>
      <c r="N75" s="69"/>
      <c r="O75" s="63" t="str">
        <f>VLOOKUP(A75,'[3]fie nguon'!$C$2:$L$348,10,0)</f>
        <v xml:space="preserve">Phát triển sản phẩm ô tô tại Công ty sản xuất và kinh doanh Vinfast </v>
      </c>
      <c r="P75" s="63" t="str">
        <f>VLOOKUP(A75,'[3]fie nguon'!$C$2:$N$348,12,0)</f>
        <v>PGS.TS. Đinh Văn Thông</v>
      </c>
      <c r="Q75" s="63" t="str">
        <f>VLOOKUP(A75,'[3]fie nguon'!$C$2:$O$348,13,0)</f>
        <v xml:space="preserve"> Trường ĐH Kinh tế, ĐHQG Hà Nội</v>
      </c>
      <c r="R75" s="63" t="str">
        <f>VLOOKUP(A75,'[3]fie nguon'!$C$2:$T$349,18,0)</f>
        <v>564/QĐ-ĐHKT ngày 19/03/2020</v>
      </c>
      <c r="S75" s="69"/>
      <c r="T75" s="70"/>
      <c r="U75" s="71"/>
      <c r="V75" s="72"/>
      <c r="W75" s="69" t="s">
        <v>33</v>
      </c>
      <c r="X75" s="68" t="str">
        <f>VLOOKUP(A75,'[2]tong 2 dot'!$A$7:$K$379,11,0)</f>
        <v>3286/QĐ-ĐHKT ngày 7/12/2018</v>
      </c>
      <c r="Y75" s="70"/>
      <c r="Z75" s="69"/>
      <c r="AA75" s="69"/>
      <c r="AB75" s="69"/>
      <c r="AC75" s="69"/>
      <c r="AD75" s="69"/>
      <c r="AE75" s="69"/>
      <c r="AF75" s="67" t="s">
        <v>434</v>
      </c>
      <c r="AG75" s="73" t="s">
        <v>435</v>
      </c>
      <c r="AH75" s="76"/>
      <c r="AI75" s="48" t="s">
        <v>1261</v>
      </c>
      <c r="AJ75" s="47" t="str">
        <f>VLOOKUP(A76,[1]QLKT!$AA$10:$AC$111,3,0)</f>
        <v>a</v>
      </c>
      <c r="AK75" s="47" t="e">
        <f>VLOOKUP(A75,[4]Sheet1!$A$1:$E$81,5,0)</f>
        <v>#N/A</v>
      </c>
    </row>
    <row r="76" spans="1:37" ht="79.5" customHeight="1">
      <c r="A76" s="82" t="str">
        <f t="shared" si="1"/>
        <v>Nguyễn Tuấn Anh 15/08/1987</v>
      </c>
      <c r="B76" s="63">
        <v>70</v>
      </c>
      <c r="C76" s="68">
        <v>17058304</v>
      </c>
      <c r="D76" s="83" t="s">
        <v>436</v>
      </c>
      <c r="E76" s="84" t="s">
        <v>197</v>
      </c>
      <c r="F76" s="66" t="s">
        <v>437</v>
      </c>
      <c r="G76" s="85" t="s">
        <v>438</v>
      </c>
      <c r="H76" s="68" t="s">
        <v>439</v>
      </c>
      <c r="I76" s="68" t="s">
        <v>35</v>
      </c>
      <c r="J76" s="68" t="s">
        <v>40</v>
      </c>
      <c r="K76" s="68" t="s">
        <v>39</v>
      </c>
      <c r="L76" s="63"/>
      <c r="M76" s="69"/>
      <c r="N76" s="69"/>
      <c r="O76" s="63" t="s">
        <v>440</v>
      </c>
      <c r="P76" s="63" t="s">
        <v>302</v>
      </c>
      <c r="Q76" s="63" t="s">
        <v>43</v>
      </c>
      <c r="R76" s="63" t="s">
        <v>441</v>
      </c>
      <c r="S76" s="69"/>
      <c r="T76" s="70"/>
      <c r="U76" s="71"/>
      <c r="V76" s="72"/>
      <c r="W76" s="69" t="s">
        <v>33</v>
      </c>
      <c r="X76" s="68" t="s">
        <v>45</v>
      </c>
      <c r="Y76" s="70"/>
      <c r="Z76" s="69"/>
      <c r="AA76" s="69"/>
      <c r="AB76" s="69"/>
      <c r="AC76" s="69"/>
      <c r="AD76" s="69"/>
      <c r="AE76" s="69"/>
      <c r="AF76" s="67" t="s">
        <v>442</v>
      </c>
      <c r="AG76" s="73" t="s">
        <v>443</v>
      </c>
      <c r="AH76" s="76">
        <f>14025</f>
        <v>14025</v>
      </c>
      <c r="AJ76" s="47" t="str">
        <f>VLOOKUP(A77,[1]QLKT!$AA$10:$AC$111,3,0)</f>
        <v>a</v>
      </c>
      <c r="AK76" s="47" t="e">
        <f>VLOOKUP(A76,[4]Sheet1!$A$1:$E$81,5,0)</f>
        <v>#N/A</v>
      </c>
    </row>
    <row r="77" spans="1:37" ht="79.5" customHeight="1">
      <c r="A77" s="93" t="str">
        <f t="shared" si="1"/>
        <v>Nguyễn Vũ Băng Tâm 13/10/1980</v>
      </c>
      <c r="B77" s="63">
        <v>71</v>
      </c>
      <c r="C77" s="68">
        <v>18057570</v>
      </c>
      <c r="D77" s="83" t="s">
        <v>444</v>
      </c>
      <c r="E77" s="84" t="s">
        <v>445</v>
      </c>
      <c r="F77" s="66"/>
      <c r="G77" s="85" t="s">
        <v>446</v>
      </c>
      <c r="H77" s="68" t="s">
        <v>42</v>
      </c>
      <c r="I77" s="68" t="s">
        <v>38</v>
      </c>
      <c r="J77" s="68" t="s">
        <v>40</v>
      </c>
      <c r="K77" s="68" t="s">
        <v>47</v>
      </c>
      <c r="L77" s="63"/>
      <c r="M77" s="69"/>
      <c r="N77" s="69"/>
      <c r="O77" s="63" t="str">
        <f>VLOOKUP(A77,'[3]fie nguon'!$C$2:$L$348,10,0)</f>
        <v>Phát triển nông nghiệp chất lượng cao của tỉnh Đắk Nông</v>
      </c>
      <c r="P77" s="63" t="str">
        <f>VLOOKUP(A77,'[3]fie nguon'!$C$2:$N$348,12,0)</f>
        <v>PGS.TS Trần Đức Hiệp</v>
      </c>
      <c r="Q77" s="63" t="str">
        <f>VLOOKUP(A77,'[3]fie nguon'!$C$2:$O$348,13,0)</f>
        <v xml:space="preserve"> Trường ĐH Kinh tế, ĐHQG Hà Nội</v>
      </c>
      <c r="R77" s="63" t="str">
        <f>VLOOKUP(A77,'[3]fie nguon'!$C$2:$T$349,18,0)</f>
        <v>577/QĐ-ĐHKT ngày 19/03/2020</v>
      </c>
      <c r="S77" s="69"/>
      <c r="T77" s="70"/>
      <c r="U77" s="71"/>
      <c r="V77" s="72"/>
      <c r="W77" s="69" t="s">
        <v>33</v>
      </c>
      <c r="X77" s="68" t="s">
        <v>45</v>
      </c>
      <c r="Y77" s="94"/>
      <c r="Z77" s="95"/>
      <c r="AA77" s="95"/>
      <c r="AB77" s="95"/>
      <c r="AC77" s="95"/>
      <c r="AD77" s="95"/>
      <c r="AE77" s="95"/>
      <c r="AF77" s="67" t="s">
        <v>447</v>
      </c>
      <c r="AG77" s="73" t="s">
        <v>448</v>
      </c>
      <c r="AH77" s="80"/>
      <c r="AJ77" s="47" t="e">
        <f>VLOOKUP(A78,[1]QLKT!$AA$10:$AC$111,3,0)</f>
        <v>#N/A</v>
      </c>
      <c r="AK77" s="47"/>
    </row>
    <row r="78" spans="1:37" ht="79.5" customHeight="1">
      <c r="A78" s="82" t="str">
        <f t="shared" si="1"/>
        <v>Lê Hoàng Sơn 04/07/1991</v>
      </c>
      <c r="B78" s="63">
        <v>72</v>
      </c>
      <c r="C78" s="68">
        <v>16055280</v>
      </c>
      <c r="D78" s="83" t="s">
        <v>449</v>
      </c>
      <c r="E78" s="84" t="s">
        <v>61</v>
      </c>
      <c r="F78" s="66"/>
      <c r="G78" s="85" t="s">
        <v>450</v>
      </c>
      <c r="H78" s="68" t="s">
        <v>451</v>
      </c>
      <c r="I78" s="68" t="s">
        <v>35</v>
      </c>
      <c r="J78" s="68" t="s">
        <v>251</v>
      </c>
      <c r="K78" s="68" t="s">
        <v>116</v>
      </c>
      <c r="L78" s="63"/>
      <c r="M78" s="69" t="s">
        <v>106</v>
      </c>
      <c r="N78" s="69"/>
      <c r="O78" s="63" t="s">
        <v>452</v>
      </c>
      <c r="P78" s="63" t="s">
        <v>453</v>
      </c>
      <c r="Q78" s="63" t="s">
        <v>120</v>
      </c>
      <c r="R78" s="63" t="s">
        <v>454</v>
      </c>
      <c r="S78" s="69"/>
      <c r="T78" s="70"/>
      <c r="U78" s="71"/>
      <c r="V78" s="72"/>
      <c r="W78" s="69" t="s">
        <v>33</v>
      </c>
      <c r="X78" s="68" t="e">
        <f>VLOOKUP(A78,'[2]tong 2 dot'!$A$7:$K$379,11,0)</f>
        <v>#N/A</v>
      </c>
      <c r="Y78" s="70"/>
      <c r="Z78" s="69"/>
      <c r="AA78" s="69"/>
      <c r="AB78" s="69"/>
      <c r="AC78" s="69"/>
      <c r="AD78" s="69"/>
      <c r="AE78" s="69"/>
      <c r="AF78" s="67" t="s">
        <v>455</v>
      </c>
      <c r="AG78" s="73" t="s">
        <v>1263</v>
      </c>
      <c r="AH78" s="76">
        <f>12750+7350+6075</f>
        <v>26175</v>
      </c>
      <c r="AJ78" s="47" t="str">
        <f>VLOOKUP(A79,[1]QLKT!$AA$10:$AC$111,3,0)</f>
        <v>a</v>
      </c>
      <c r="AK78" s="47"/>
    </row>
    <row r="79" spans="1:37" ht="79.5" customHeight="1">
      <c r="A79" s="82" t="str">
        <f t="shared" si="1"/>
        <v>Trần Thị Thanh Phương 04/11/1981</v>
      </c>
      <c r="B79" s="63">
        <v>73</v>
      </c>
      <c r="C79" s="68">
        <f>VLOOKUP(A79,'[2]tong 2 dot'!$A$7:$C$359,3,0)</f>
        <v>18057560</v>
      </c>
      <c r="D79" s="83" t="s">
        <v>456</v>
      </c>
      <c r="E79" s="84" t="s">
        <v>158</v>
      </c>
      <c r="F79" s="66"/>
      <c r="G79" s="85" t="s">
        <v>457</v>
      </c>
      <c r="H79" s="68" t="str">
        <f>VLOOKUP(A79,'[2]tong 2 dot'!$A$7:$G$379,7,0)</f>
        <v>Hà Nam</v>
      </c>
      <c r="I79" s="68" t="str">
        <f>VLOOKUP(A79,'[2]tong 2 dot'!$A$7:$E$379,5,0)</f>
        <v>Nữ</v>
      </c>
      <c r="J79" s="68" t="s">
        <v>40</v>
      </c>
      <c r="K79" s="68" t="str">
        <f>VLOOKUP(A79,'[2]tong 2 dot'!$A$7:$J$379,10,0)</f>
        <v>QH-2018-E</v>
      </c>
      <c r="L79" s="63"/>
      <c r="M79" s="69"/>
      <c r="N79" s="69"/>
      <c r="O79" s="63" t="str">
        <f>VLOOKUP(A79,'[3]fie nguon'!$C$2:$L$348,10,0)</f>
        <v xml:space="preserve">Quản lý công nghệ tài chính tại Ngân hàng Nhà nước Việt Nam </v>
      </c>
      <c r="P79" s="63" t="str">
        <f>VLOOKUP(A79,'[3]fie nguon'!$C$2:$N$348,12,0)</f>
        <v>TS. Lưu Quốc Đạt</v>
      </c>
      <c r="Q79" s="63" t="str">
        <f>VLOOKUP(A79,'[3]fie nguon'!$C$2:$O$348,13,0)</f>
        <v xml:space="preserve"> Trường ĐH Kinh tế, ĐHQG Hà Nội</v>
      </c>
      <c r="R79" s="63" t="str">
        <f>VLOOKUP(A79,'[3]fie nguon'!$C$2:$T$349,18,0)</f>
        <v>567/QĐ-ĐHKT ngày 19/03/2020</v>
      </c>
      <c r="S79" s="69"/>
      <c r="T79" s="70"/>
      <c r="U79" s="71"/>
      <c r="V79" s="72"/>
      <c r="W79" s="69" t="s">
        <v>37</v>
      </c>
      <c r="X79" s="68" t="str">
        <f>VLOOKUP(A79,'[2]tong 2 dot'!$A$7:$K$379,11,0)</f>
        <v>3286/QĐ-ĐHKT ngày 7/12/2018</v>
      </c>
      <c r="Y79" s="70"/>
      <c r="Z79" s="69"/>
      <c r="AA79" s="69"/>
      <c r="AB79" s="69"/>
      <c r="AC79" s="69"/>
      <c r="AD79" s="69"/>
      <c r="AE79" s="69"/>
      <c r="AF79" s="67" t="s">
        <v>458</v>
      </c>
      <c r="AG79" s="73" t="s">
        <v>459</v>
      </c>
      <c r="AH79" s="76"/>
      <c r="AJ79" s="47" t="e">
        <f>VLOOKUP(A80,[1]QLKT!$AA$10:$AC$111,3,0)</f>
        <v>#N/A</v>
      </c>
      <c r="AK79" s="47"/>
    </row>
    <row r="80" spans="1:37" ht="79.5" customHeight="1">
      <c r="A80" s="82" t="str">
        <f t="shared" si="1"/>
        <v>Nguyễn Thị Bích Hạnh 27/08/1994</v>
      </c>
      <c r="B80" s="63">
        <v>74</v>
      </c>
      <c r="C80" s="68">
        <f>VLOOKUP(A80,'[2]tong 2 dot'!$A$7:$C$359,3,0)</f>
        <v>18057607</v>
      </c>
      <c r="D80" s="83" t="s">
        <v>460</v>
      </c>
      <c r="E80" s="84" t="s">
        <v>187</v>
      </c>
      <c r="F80" s="66"/>
      <c r="G80" s="85" t="s">
        <v>461</v>
      </c>
      <c r="H80" s="68" t="str">
        <f>VLOOKUP(A80,'[2]tong 2 dot'!$A$7:$G$379,7,0)</f>
        <v>Hà Nội</v>
      </c>
      <c r="I80" s="68" t="str">
        <f>VLOOKUP(A80,'[2]tong 2 dot'!$A$7:$E$379,5,0)</f>
        <v>Nữ</v>
      </c>
      <c r="J80" s="68" t="str">
        <f>VLOOKUP(A80,'[2]tong 2 dot'!$A$7:$H$379,8,0)</f>
        <v>QTKD</v>
      </c>
      <c r="K80" s="68" t="str">
        <f>VLOOKUP(A80,'[2]tong 2 dot'!$A$7:$J$379,10,0)</f>
        <v>QH-2018-E</v>
      </c>
      <c r="L80" s="63"/>
      <c r="M80" s="69" t="s">
        <v>106</v>
      </c>
      <c r="N80" s="69"/>
      <c r="O80" s="63" t="str">
        <f>VLOOKUP(A80,'[3]fie nguon'!$C$2:$L$348,10,0)</f>
        <v>Tác động của marketing nội bộ đến sự hài lòng của nhân viên tại Ngân hàng TMCP Công thương Việt Nam - Chi nhánh Đô Thành</v>
      </c>
      <c r="P80" s="63" t="str">
        <f>VLOOKUP(A80,'[3]fie nguon'!$C$2:$N$348,12,0)</f>
        <v>TS. Nguyễn Thu Hà</v>
      </c>
      <c r="Q80" s="63" t="str">
        <f>VLOOKUP(A80,'[3]fie nguon'!$C$2:$O$348,13,0)</f>
        <v xml:space="preserve"> Trường ĐH Kinh tế, ĐHQG Hà Nội</v>
      </c>
      <c r="R80" s="63" t="str">
        <f>VLOOKUP(A80,'[3]fie nguon'!$C$2:$T$349,18,0)</f>
        <v>599/QĐ-ĐHKT ngày 19/03/2020</v>
      </c>
      <c r="S80" s="69"/>
      <c r="T80" s="70"/>
      <c r="U80" s="71"/>
      <c r="V80" s="72"/>
      <c r="W80" s="69" t="s">
        <v>33</v>
      </c>
      <c r="X80" s="68" t="str">
        <f>VLOOKUP(A80,'[2]tong 2 dot'!$A$7:$K$379,11,0)</f>
        <v>3286/QĐ-ĐHKT ngày 7/12/2018</v>
      </c>
      <c r="Y80" s="70"/>
      <c r="Z80" s="69"/>
      <c r="AA80" s="69"/>
      <c r="AB80" s="69"/>
      <c r="AC80" s="69"/>
      <c r="AD80" s="69"/>
      <c r="AE80" s="69"/>
      <c r="AF80" s="67" t="s">
        <v>462</v>
      </c>
      <c r="AG80" s="73" t="s">
        <v>463</v>
      </c>
      <c r="AH80" s="76"/>
      <c r="AJ80" s="47" t="e">
        <f>VLOOKUP(A81,[1]QLKT!$AA$10:$AC$111,3,0)</f>
        <v>#N/A</v>
      </c>
      <c r="AK80" s="47"/>
    </row>
    <row r="81" spans="1:37" ht="79.5" customHeight="1">
      <c r="A81" s="82" t="str">
        <f t="shared" si="1"/>
        <v>Lương Thị Thu Hà 27/09/1996</v>
      </c>
      <c r="B81" s="63">
        <v>75</v>
      </c>
      <c r="C81" s="68">
        <f>VLOOKUP(A81,'[2]tong 2 dot'!$A$7:$C$359,3,0)</f>
        <v>18057606</v>
      </c>
      <c r="D81" s="83" t="s">
        <v>464</v>
      </c>
      <c r="E81" s="84" t="s">
        <v>243</v>
      </c>
      <c r="F81" s="66"/>
      <c r="G81" s="85" t="s">
        <v>465</v>
      </c>
      <c r="H81" s="68" t="str">
        <f>VLOOKUP(A81,'[2]tong 2 dot'!$A$7:$G$379,7,0)</f>
        <v>Hà Nam</v>
      </c>
      <c r="I81" s="68" t="str">
        <f>VLOOKUP(A81,'[2]tong 2 dot'!$A$7:$E$379,5,0)</f>
        <v>Nữ</v>
      </c>
      <c r="J81" s="68" t="s">
        <v>251</v>
      </c>
      <c r="K81" s="68" t="str">
        <f>VLOOKUP(A81,'[2]tong 2 dot'!$A$7:$J$379,10,0)</f>
        <v>QH-2018-E</v>
      </c>
      <c r="L81" s="63"/>
      <c r="M81" s="69"/>
      <c r="N81" s="69"/>
      <c r="O81" s="63" t="str">
        <f>VLOOKUP(A81,'[3]fie nguon'!$C$2:$L$348,10,0)</f>
        <v>Các nhân tố ảnh hưởng đến ý định khởi sự kinh doanh của sinh viên Đại học Quốc gia Hà Nội</v>
      </c>
      <c r="P81" s="63" t="str">
        <f>VLOOKUP(A81,'[3]fie nguon'!$C$2:$N$348,12,0)</f>
        <v>TS. Nguyễn Thu Hà</v>
      </c>
      <c r="Q81" s="63" t="str">
        <f>VLOOKUP(A81,'[3]fie nguon'!$C$2:$O$348,13,0)</f>
        <v xml:space="preserve"> Trường ĐH Kinh tế, ĐHQG Hà Nội</v>
      </c>
      <c r="R81" s="63" t="str">
        <f>VLOOKUP(A81,'[3]fie nguon'!$C$2:$T$349,18,0)</f>
        <v>612/QĐ-ĐHKT ngày 19/03/2020</v>
      </c>
      <c r="S81" s="69"/>
      <c r="T81" s="70"/>
      <c r="U81" s="71"/>
      <c r="V81" s="72"/>
      <c r="W81" s="69" t="s">
        <v>33</v>
      </c>
      <c r="X81" s="68" t="str">
        <f>VLOOKUP(A81,'[2]tong 2 dot'!$A$7:$K$379,11,0)</f>
        <v>3286/QĐ-ĐHKT ngày 7/12/2018</v>
      </c>
      <c r="Y81" s="70"/>
      <c r="Z81" s="69"/>
      <c r="AA81" s="69"/>
      <c r="AB81" s="69"/>
      <c r="AC81" s="69"/>
      <c r="AD81" s="69"/>
      <c r="AE81" s="69"/>
      <c r="AF81" s="67" t="s">
        <v>466</v>
      </c>
      <c r="AG81" s="73" t="s">
        <v>1265</v>
      </c>
      <c r="AH81" s="80"/>
      <c r="AJ81" s="47" t="e">
        <f>VLOOKUP(A82,[1]QLKT!$AA$10:$AC$111,3,0)</f>
        <v>#N/A</v>
      </c>
      <c r="AK81" s="47"/>
    </row>
    <row r="82" spans="1:37" s="107" customFormat="1" ht="79.5" customHeight="1">
      <c r="A82" s="112" t="str">
        <f t="shared" si="1"/>
        <v>Ngô Xuân Quý 13/11/1979</v>
      </c>
      <c r="B82" s="98">
        <v>76</v>
      </c>
      <c r="C82" s="99">
        <v>19057067</v>
      </c>
      <c r="D82" s="100" t="s">
        <v>467</v>
      </c>
      <c r="E82" s="101" t="s">
        <v>468</v>
      </c>
      <c r="F82" s="66"/>
      <c r="G82" s="102" t="s">
        <v>469</v>
      </c>
      <c r="H82" s="99" t="s">
        <v>470</v>
      </c>
      <c r="I82" s="99" t="s">
        <v>35</v>
      </c>
      <c r="J82" s="99" t="s">
        <v>383</v>
      </c>
      <c r="K82" s="99" t="s">
        <v>471</v>
      </c>
      <c r="L82" s="63"/>
      <c r="M82" s="103" t="s">
        <v>383</v>
      </c>
      <c r="N82" s="69"/>
      <c r="O82" s="98" t="str">
        <f>VLOOKUP(A82,'[3]fie nguon'!$C$2:$L$348,10,0)</f>
        <v>Nghiên cứu đánh giá hiệu quả chính sách hành lang đa dạng sinh học tại Quảng Nam</v>
      </c>
      <c r="P82" s="98" t="str">
        <f>VLOOKUP(A82,'[3]fie nguon'!$C$2:$N$348,12,0)</f>
        <v>PGS .TS Lê Xuân Cảnh</v>
      </c>
      <c r="Q82" s="98" t="str">
        <f>VLOOKUP(A82,'[3]fie nguon'!$C$2:$O$348,13,0)</f>
        <v>Viện Hàn lâm KH&amp;CNVN</v>
      </c>
      <c r="R82" s="98" t="str">
        <f>VLOOKUP(A82,'[3]fie nguon'!$C$2:$T$349,18,0)</f>
        <v>794/QĐ-ĐHKT ngày 31/3/2020</v>
      </c>
      <c r="S82" s="69"/>
      <c r="T82" s="70"/>
      <c r="U82" s="71"/>
      <c r="V82" s="72"/>
      <c r="W82" s="103" t="s">
        <v>33</v>
      </c>
      <c r="X82" s="99" t="s">
        <v>472</v>
      </c>
      <c r="Y82" s="94"/>
      <c r="Z82" s="95"/>
      <c r="AA82" s="95"/>
      <c r="AB82" s="95"/>
      <c r="AC82" s="95"/>
      <c r="AD82" s="95"/>
      <c r="AE82" s="95"/>
      <c r="AF82" s="104" t="s">
        <v>473</v>
      </c>
      <c r="AG82" s="113" t="s">
        <v>474</v>
      </c>
      <c r="AH82" s="114" t="s">
        <v>1246</v>
      </c>
      <c r="AJ82" s="108" t="e">
        <f>VLOOKUP(A83,[1]QLKT!$AA$10:$AC$111,3,0)</f>
        <v>#N/A</v>
      </c>
      <c r="AK82" s="108"/>
    </row>
    <row r="83" spans="1:37" ht="101.25" customHeight="1">
      <c r="A83" s="82" t="str">
        <f t="shared" ref="A83:A84" si="3">TRIM(D83)&amp;" "&amp;TRIM(E83)&amp;" "&amp;TRIM(G83)</f>
        <v>Nguyễn Thị Hương 11/05/1992</v>
      </c>
      <c r="B83" s="63">
        <v>77</v>
      </c>
      <c r="C83" s="68">
        <f>VLOOKUP(A83,'[2]tong 2 dot'!$A$7:$C$359,3,0)</f>
        <v>18057008</v>
      </c>
      <c r="D83" s="83" t="s">
        <v>103</v>
      </c>
      <c r="E83" s="84" t="s">
        <v>282</v>
      </c>
      <c r="F83" s="66"/>
      <c r="G83" s="85" t="s">
        <v>475</v>
      </c>
      <c r="H83" s="68" t="str">
        <f>VLOOKUP(A83,'[2]tong 2 dot'!$A$7:$G$379,7,0)</f>
        <v>Hà Nội</v>
      </c>
      <c r="I83" s="68" t="str">
        <f>VLOOKUP(A83,'[2]tong 2 dot'!$A$7:$E$379,5,0)</f>
        <v>Nữ</v>
      </c>
      <c r="J83" s="68" t="s">
        <v>660</v>
      </c>
      <c r="K83" s="68" t="str">
        <f>VLOOKUP(A83,'[2]tong 2 dot'!$A$7:$J$379,10,0)</f>
        <v>QH-2018-E</v>
      </c>
      <c r="L83" s="63"/>
      <c r="M83" s="69"/>
      <c r="N83" s="69"/>
      <c r="O83" s="63" t="str">
        <f>VLOOKUP(A83,'[3]fie nguon'!$C$2:$L$348,10,0)</f>
        <v>Sự hài lòng của khách hàng cá nhân đối với dịch vụ ngân hàng điện tử tại các Ngân Hàng Thương Mại Cổ Phần trên địa bàn thành phố Hà Nội</v>
      </c>
      <c r="P83" s="63" t="str">
        <f>VLOOKUP(A83,'[3]fie nguon'!$C$2:$N$348,12,0)</f>
        <v>PGS.TS. Phạm Thị Liên</v>
      </c>
      <c r="Q83" s="63" t="str">
        <f>VLOOKUP(A83,'[3]fie nguon'!$C$2:$O$348,13,0)</f>
        <v>Khoa Quốc tế - ĐHQGHN</v>
      </c>
      <c r="R83" s="63" t="str">
        <f>VLOOKUP(A83,'[3]fie nguon'!$C$2:$T$349,18,0)</f>
        <v>2892/ĐHKT-QĐ ngày 3/10/2019</v>
      </c>
      <c r="S83" s="69"/>
      <c r="T83" s="70"/>
      <c r="U83" s="71"/>
      <c r="V83" s="72"/>
      <c r="W83" s="69" t="s">
        <v>33</v>
      </c>
      <c r="X83" s="68" t="str">
        <f>VLOOKUP(A83,'[2]tong 2 dot'!$A$7:$K$379,11,0)</f>
        <v>2052/QĐ-ĐHKT ngày 2/8/2018</v>
      </c>
      <c r="Y83" s="70"/>
      <c r="Z83" s="69"/>
      <c r="AA83" s="69"/>
      <c r="AB83" s="69"/>
      <c r="AC83" s="69"/>
      <c r="AD83" s="69"/>
      <c r="AE83" s="69"/>
      <c r="AF83" s="67" t="s">
        <v>476</v>
      </c>
      <c r="AG83" s="73" t="s">
        <v>477</v>
      </c>
      <c r="AH83" s="76">
        <v>7350</v>
      </c>
      <c r="AJ83" s="47" t="str">
        <f>VLOOKUP(A84,[1]QLKT!$AA$10:$AC$111,3,0)</f>
        <v>a</v>
      </c>
      <c r="AK83" s="47" t="e">
        <f>VLOOKUP(A83,[4]Sheet1!$A$1:$E$81,5,0)</f>
        <v>#N/A</v>
      </c>
    </row>
    <row r="84" spans="1:37" ht="79.5" customHeight="1">
      <c r="A84" s="82" t="str">
        <f t="shared" si="3"/>
        <v>Nghiêm Thị Ngân 06/07/1987</v>
      </c>
      <c r="B84" s="63">
        <v>78</v>
      </c>
      <c r="C84" s="68">
        <f>VLOOKUP(A84,'[2]tong 2 dot'!$A$7:$C$359,3,0)</f>
        <v>18057551</v>
      </c>
      <c r="D84" s="83" t="s">
        <v>68</v>
      </c>
      <c r="E84" s="84" t="s">
        <v>153</v>
      </c>
      <c r="F84" s="66"/>
      <c r="G84" s="85" t="s">
        <v>478</v>
      </c>
      <c r="H84" s="68" t="str">
        <f>VLOOKUP(A84,'[2]tong 2 dot'!$A$7:$G$379,7,0)</f>
        <v>Vĩnh Phúc</v>
      </c>
      <c r="I84" s="68" t="str">
        <f>VLOOKUP(A84,'[2]tong 2 dot'!$A$7:$E$379,5,0)</f>
        <v>Nữ</v>
      </c>
      <c r="J84" s="68" t="str">
        <f>VLOOKUP(A84,'[2]tong 2 dot'!$A$7:$H$379,8,0)</f>
        <v>QLKT</v>
      </c>
      <c r="K84" s="68" t="str">
        <f>VLOOKUP(A84,'[2]tong 2 dot'!$A$7:$J$379,10,0)</f>
        <v>QH-2018-E</v>
      </c>
      <c r="L84" s="63"/>
      <c r="M84" s="69" t="s">
        <v>100</v>
      </c>
      <c r="N84" s="69"/>
      <c r="O84" s="63" t="str">
        <f>VLOOKUP(A84,'[3]fie nguon'!$C$2:$L$348,10,0)</f>
        <v xml:space="preserve">Quản lý thu thuế thu nhập doanh nghiệp tại Cục thuế Tỉnh Vĩnh Phúc </v>
      </c>
      <c r="P84" s="63" t="str">
        <f>VLOOKUP(A84,'[3]fie nguon'!$C$2:$N$348,12,0)</f>
        <v>TS. Nguyễn Cẩm Nhung</v>
      </c>
      <c r="Q84" s="63" t="str">
        <f>VLOOKUP(A84,'[3]fie nguon'!$C$2:$O$348,13,0)</f>
        <v xml:space="preserve"> Trường ĐH Kinh tế, ĐHQG Hà Nội</v>
      </c>
      <c r="R84" s="63" t="str">
        <f>VLOOKUP(A84,'[3]fie nguon'!$C$2:$T$349,18,0)</f>
        <v>559/QĐ-ĐHKT ngày 19/03/2020</v>
      </c>
      <c r="S84" s="69"/>
      <c r="T84" s="70"/>
      <c r="U84" s="71"/>
      <c r="V84" s="72"/>
      <c r="W84" s="69" t="s">
        <v>33</v>
      </c>
      <c r="X84" s="68" t="str">
        <f>VLOOKUP(A84,'[2]tong 2 dot'!$A$7:$K$379,11,0)</f>
        <v>3286/QĐ-ĐHKT ngày 7/12/2018</v>
      </c>
      <c r="Y84" s="70"/>
      <c r="Z84" s="69"/>
      <c r="AA84" s="69"/>
      <c r="AB84" s="69"/>
      <c r="AC84" s="69"/>
      <c r="AD84" s="69"/>
      <c r="AE84" s="69"/>
      <c r="AF84" s="67" t="s">
        <v>479</v>
      </c>
      <c r="AG84" s="73" t="s">
        <v>480</v>
      </c>
      <c r="AH84" s="76"/>
      <c r="AJ84" s="47" t="str">
        <f>VLOOKUP(A85,[1]QLKT!$AA$10:$AC$111,3,0)</f>
        <v>a</v>
      </c>
      <c r="AK84" s="47" t="e">
        <f>VLOOKUP(A84,[4]Sheet1!$A$1:$E$81,5,0)</f>
        <v>#N/A</v>
      </c>
    </row>
    <row r="85" spans="1:37" ht="79.5" customHeight="1">
      <c r="A85" s="82" t="str">
        <f t="shared" ref="A85:A107" si="4">TRIM(D85)&amp;" "&amp;TRIM(E85)&amp;" "&amp;TRIM(G85)</f>
        <v>Nghiêm Xuân Tuyến 29/11/1985</v>
      </c>
      <c r="B85" s="63">
        <v>79</v>
      </c>
      <c r="C85" s="68">
        <f>VLOOKUP(A85,'[2]tong 2 dot'!$A$7:$C$359,3,0)</f>
        <v>18057590</v>
      </c>
      <c r="D85" s="83" t="s">
        <v>481</v>
      </c>
      <c r="E85" s="84" t="s">
        <v>482</v>
      </c>
      <c r="F85" s="66"/>
      <c r="G85" s="85" t="s">
        <v>483</v>
      </c>
      <c r="H85" s="68" t="str">
        <f>VLOOKUP(A85,'[2]tong 2 dot'!$A$7:$G$379,7,0)</f>
        <v>Vĩnh Phúc</v>
      </c>
      <c r="I85" s="68" t="str">
        <f>VLOOKUP(A85,'[2]tong 2 dot'!$A$7:$E$379,5,0)</f>
        <v>Nam</v>
      </c>
      <c r="J85" s="68" t="str">
        <f>VLOOKUP(A85,'[2]tong 2 dot'!$A$7:$H$379,8,0)</f>
        <v>QLKT</v>
      </c>
      <c r="K85" s="68" t="str">
        <f>VLOOKUP(A85,'[2]tong 2 dot'!$A$7:$J$379,10,0)</f>
        <v>QH-2018-E</v>
      </c>
      <c r="L85" s="63"/>
      <c r="M85" s="69" t="s">
        <v>100</v>
      </c>
      <c r="N85" s="69"/>
      <c r="O85" s="63" t="str">
        <f>VLOOKUP(A85,'[3]fie nguon'!$C$2:$L$348,10,0)</f>
        <v xml:space="preserve">Quản lý dịch vụ bưu chính chuyển phát tại Bưu điện tỉnh Vĩnh Phúc </v>
      </c>
      <c r="P85" s="63" t="str">
        <f>VLOOKUP(A85,'[3]fie nguon'!$C$2:$N$348,12,0)</f>
        <v>TS. Nguyễn Cẩm Nhung</v>
      </c>
      <c r="Q85" s="63" t="str">
        <f>VLOOKUP(A85,'[3]fie nguon'!$C$2:$O$348,13,0)</f>
        <v xml:space="preserve"> Trường ĐH Kinh tế, ĐHQG Hà Nội</v>
      </c>
      <c r="R85" s="63" t="str">
        <f>VLOOKUP(A85,'[3]fie nguon'!$C$2:$T$349,18,0)</f>
        <v>591/QĐ-ĐHKT ngày 19/03/2020</v>
      </c>
      <c r="S85" s="69"/>
      <c r="T85" s="70"/>
      <c r="U85" s="71"/>
      <c r="V85" s="72"/>
      <c r="W85" s="69" t="s">
        <v>33</v>
      </c>
      <c r="X85" s="68" t="str">
        <f>VLOOKUP(A85,'[2]tong 2 dot'!$A$7:$K$379,11,0)</f>
        <v>3286/QĐ-ĐHKT ngày 7/12/2018</v>
      </c>
      <c r="Y85" s="70"/>
      <c r="Z85" s="69"/>
      <c r="AA85" s="69"/>
      <c r="AB85" s="69"/>
      <c r="AC85" s="69"/>
      <c r="AD85" s="69"/>
      <c r="AE85" s="69"/>
      <c r="AF85" s="67" t="s">
        <v>484</v>
      </c>
      <c r="AG85" s="73" t="s">
        <v>485</v>
      </c>
      <c r="AH85" s="76"/>
      <c r="AJ85" s="47" t="e">
        <f>VLOOKUP(A86,[1]QLKT!$AA$10:$AC$111,3,0)</f>
        <v>#N/A</v>
      </c>
      <c r="AK85" s="47"/>
    </row>
    <row r="86" spans="1:37" ht="79.5" customHeight="1">
      <c r="A86" s="82" t="str">
        <f t="shared" si="4"/>
        <v>Nguyễn Trọng Tuấn Anh 20/12/1992</v>
      </c>
      <c r="B86" s="63">
        <v>80</v>
      </c>
      <c r="C86" s="68">
        <f>VLOOKUP(A86,'[2]tong 2 dot'!$A$7:$C$359,3,0)</f>
        <v>18057596</v>
      </c>
      <c r="D86" s="83" t="s">
        <v>486</v>
      </c>
      <c r="E86" s="84" t="s">
        <v>197</v>
      </c>
      <c r="F86" s="66"/>
      <c r="G86" s="85" t="s">
        <v>487</v>
      </c>
      <c r="H86" s="68" t="str">
        <f>VLOOKUP(A86,'[2]tong 2 dot'!$A$7:$G$379,7,0)</f>
        <v>Hải Dương</v>
      </c>
      <c r="I86" s="68" t="str">
        <f>VLOOKUP(A86,'[2]tong 2 dot'!$A$7:$E$379,5,0)</f>
        <v>Nam</v>
      </c>
      <c r="J86" s="68" t="str">
        <f>VLOOKUP(A86,'[2]tong 2 dot'!$A$7:$H$379,8,0)</f>
        <v>QTKD</v>
      </c>
      <c r="K86" s="68" t="str">
        <f>VLOOKUP(A86,'[2]tong 2 dot'!$A$7:$J$379,10,0)</f>
        <v>QH-2018-E</v>
      </c>
      <c r="L86" s="63"/>
      <c r="M86" s="69" t="s">
        <v>106</v>
      </c>
      <c r="N86" s="69"/>
      <c r="O86" s="63" t="str">
        <f>VLOOKUP(A86,'[3]fie nguon'!$C$2:$L$348,10,0)</f>
        <v>Chiến lược cạnh tranh của Công ty Trách nhiệm hữu hạn KEVA</v>
      </c>
      <c r="P86" s="63" t="str">
        <f>VLOOKUP(A86,'[3]fie nguon'!$C$2:$N$348,12,0)</f>
        <v>PGS.TS. Trần Anh Tài</v>
      </c>
      <c r="Q86" s="63" t="str">
        <f>VLOOKUP(A86,'[3]fie nguon'!$C$2:$O$348,13,0)</f>
        <v xml:space="preserve"> Trường ĐH Kinh tế, ĐHQG Hà Nội</v>
      </c>
      <c r="R86" s="63" t="str">
        <f>VLOOKUP(A86,'[3]fie nguon'!$C$2:$T$349,18,0)</f>
        <v>595/QĐ-ĐHKT ngày 19/03/2020</v>
      </c>
      <c r="S86" s="69"/>
      <c r="T86" s="70"/>
      <c r="U86" s="71"/>
      <c r="V86" s="72"/>
      <c r="W86" s="69" t="s">
        <v>37</v>
      </c>
      <c r="X86" s="68" t="str">
        <f>VLOOKUP(A86,'[2]tong 2 dot'!$A$7:$K$379,11,0)</f>
        <v>3286/QĐ-ĐHKT ngày 7/12/2018</v>
      </c>
      <c r="Y86" s="70"/>
      <c r="Z86" s="69"/>
      <c r="AA86" s="69"/>
      <c r="AB86" s="69"/>
      <c r="AC86" s="69"/>
      <c r="AD86" s="69"/>
      <c r="AE86" s="69"/>
      <c r="AF86" s="67" t="s">
        <v>488</v>
      </c>
      <c r="AG86" s="73" t="s">
        <v>489</v>
      </c>
      <c r="AH86" s="76"/>
      <c r="AJ86" s="47" t="e">
        <f>VLOOKUP(A87,[1]QLKT!$AA$10:$AC$111,3,0)</f>
        <v>#N/A</v>
      </c>
      <c r="AK86" s="47"/>
    </row>
    <row r="87" spans="1:37" ht="79.5" customHeight="1">
      <c r="A87" s="82" t="str">
        <f t="shared" si="4"/>
        <v>Nguyễn Bá Chinh 17/08/1984</v>
      </c>
      <c r="B87" s="63">
        <v>81</v>
      </c>
      <c r="C87" s="68">
        <f>VLOOKUP(A87,'[2]tong 2 dot'!$A$7:$C$359,3,0)</f>
        <v>18057653</v>
      </c>
      <c r="D87" s="83" t="s">
        <v>490</v>
      </c>
      <c r="E87" s="84" t="s">
        <v>491</v>
      </c>
      <c r="F87" s="66"/>
      <c r="G87" s="85" t="s">
        <v>492</v>
      </c>
      <c r="H87" s="68" t="str">
        <f>VLOOKUP(A87,'[2]tong 2 dot'!$A$7:$G$379,7,0)</f>
        <v>Hà Nội</v>
      </c>
      <c r="I87" s="68" t="str">
        <f>VLOOKUP(A87,'[2]tong 2 dot'!$A$7:$E$379,5,0)</f>
        <v>Nam</v>
      </c>
      <c r="J87" s="68" t="str">
        <f>VLOOKUP(A87,'[2]tong 2 dot'!$A$7:$H$379,8,0)</f>
        <v>Kế toán</v>
      </c>
      <c r="K87" s="68" t="str">
        <f>VLOOKUP(A87,'[2]tong 2 dot'!$A$7:$J$379,10,0)</f>
        <v>QH-2018-E</v>
      </c>
      <c r="L87" s="63"/>
      <c r="M87" s="69" t="s">
        <v>292</v>
      </c>
      <c r="N87" s="69"/>
      <c r="O87" s="63" t="str">
        <f>VLOOKUP(A87,'[3]fie nguon'!$C$2:$L$348,10,0)</f>
        <v>Vận dụng thẻ điểm cân bằng đánh giá hiệu quả hoạt động tại Công ty TNHH Kiểm toán Tư vấn Độc lập</v>
      </c>
      <c r="P87" s="63" t="str">
        <f>VLOOKUP(A87,'[3]fie nguon'!$C$2:$N$348,12,0)</f>
        <v>TS. Nguyễn Thị Thanh Hải</v>
      </c>
      <c r="Q87" s="63" t="str">
        <f>VLOOKUP(A87,'[3]fie nguon'!$C$2:$O$348,13,0)</f>
        <v xml:space="preserve"> Trường ĐH Kinh tế, ĐHQG Hà Nội</v>
      </c>
      <c r="R87" s="63" t="str">
        <f>VLOOKUP(A87,'[3]fie nguon'!$C$2:$T$349,18,0)</f>
        <v>648/QĐ-ĐHKT ngày 19/03/2020</v>
      </c>
      <c r="S87" s="69"/>
      <c r="T87" s="70"/>
      <c r="U87" s="71"/>
      <c r="V87" s="72"/>
      <c r="W87" s="69" t="s">
        <v>33</v>
      </c>
      <c r="X87" s="68" t="str">
        <f>VLOOKUP(A87,'[2]tong 2 dot'!$A$7:$K$379,11,0)</f>
        <v>3286/QĐ-ĐHKT ngày 7/12/2018</v>
      </c>
      <c r="Y87" s="70"/>
      <c r="Z87" s="69"/>
      <c r="AA87" s="69"/>
      <c r="AB87" s="69"/>
      <c r="AC87" s="69"/>
      <c r="AD87" s="69"/>
      <c r="AE87" s="69"/>
      <c r="AF87" s="67" t="s">
        <v>493</v>
      </c>
      <c r="AG87" s="73" t="s">
        <v>494</v>
      </c>
      <c r="AH87" s="76"/>
      <c r="AJ87" s="47" t="e">
        <f>VLOOKUP(A88,[1]QLKT!$AA$10:$AC$111,3,0)</f>
        <v>#N/A</v>
      </c>
      <c r="AK87" s="47"/>
    </row>
    <row r="88" spans="1:37" ht="79.5" customHeight="1">
      <c r="A88" s="82" t="str">
        <f t="shared" si="4"/>
        <v>Đào Thị Hải Yến 24/06/1981</v>
      </c>
      <c r="B88" s="63">
        <v>82</v>
      </c>
      <c r="C88" s="68">
        <f>VLOOKUP(A88,'[2]tong 2 dot'!$A$7:$C$359,3,0)</f>
        <v>18057680</v>
      </c>
      <c r="D88" s="83" t="s">
        <v>495</v>
      </c>
      <c r="E88" s="84" t="s">
        <v>496</v>
      </c>
      <c r="F88" s="66"/>
      <c r="G88" s="85" t="s">
        <v>497</v>
      </c>
      <c r="H88" s="68" t="str">
        <f>VLOOKUP(A88,'[2]tong 2 dot'!$A$7:$G$379,7,0)</f>
        <v>Vĩnh Phúc</v>
      </c>
      <c r="I88" s="68" t="str">
        <f>VLOOKUP(A88,'[2]tong 2 dot'!$A$7:$E$379,5,0)</f>
        <v>Nữ</v>
      </c>
      <c r="J88" s="68" t="str">
        <f>VLOOKUP(A88,'[2]tong 2 dot'!$A$7:$H$379,8,0)</f>
        <v>Kế toán</v>
      </c>
      <c r="K88" s="68" t="str">
        <f>VLOOKUP(A88,'[2]tong 2 dot'!$A$7:$J$379,10,0)</f>
        <v>QH-2018-E</v>
      </c>
      <c r="L88" s="63"/>
      <c r="M88" s="69" t="s">
        <v>292</v>
      </c>
      <c r="N88" s="69"/>
      <c r="O88" s="63" t="str">
        <f>VLOOKUP(A88,'[3]fie nguon'!$C$2:$L$348,10,0)</f>
        <v>Phân tích và dự báo tài chính tại Công ty TNHH Công nghiệp Chính xác Việt Nam 1</v>
      </c>
      <c r="P88" s="63" t="str">
        <f>VLOOKUP(A88,'[3]fie nguon'!$C$2:$N$348,12,0)</f>
        <v>TS. Nguyễn Thị Thanh Hải</v>
      </c>
      <c r="Q88" s="63" t="str">
        <f>VLOOKUP(A88,'[3]fie nguon'!$C$2:$O$348,13,0)</f>
        <v xml:space="preserve"> Trường ĐH Kinh tế, ĐHQG Hà Nội</v>
      </c>
      <c r="R88" s="63" t="str">
        <f>VLOOKUP(A88,'[3]fie nguon'!$C$2:$T$349,18,0)</f>
        <v>787/QĐ-ĐHKT ngày 31/3/2020</v>
      </c>
      <c r="S88" s="69"/>
      <c r="T88" s="70"/>
      <c r="U88" s="71"/>
      <c r="V88" s="72"/>
      <c r="W88" s="69" t="s">
        <v>33</v>
      </c>
      <c r="X88" s="68" t="str">
        <f>VLOOKUP(A88,'[2]tong 2 dot'!$A$7:$K$379,11,0)</f>
        <v>3286/QĐ-ĐHKT ngày 7/12/2018</v>
      </c>
      <c r="Y88" s="70"/>
      <c r="Z88" s="69"/>
      <c r="AA88" s="69"/>
      <c r="AB88" s="69"/>
      <c r="AC88" s="69"/>
      <c r="AD88" s="69"/>
      <c r="AE88" s="69"/>
      <c r="AF88" s="67" t="s">
        <v>498</v>
      </c>
      <c r="AG88" s="73" t="s">
        <v>499</v>
      </c>
      <c r="AH88" s="76"/>
      <c r="AJ88" s="47" t="e">
        <f>VLOOKUP(A89,[1]QLKT!$AA$10:$AC$111,3,0)</f>
        <v>#N/A</v>
      </c>
      <c r="AK88" s="47"/>
    </row>
    <row r="89" spans="1:37" ht="79.5" customHeight="1">
      <c r="A89" s="82" t="str">
        <f t="shared" si="4"/>
        <v>Nguyễn Thị Thùy Trang 07/12/1980</v>
      </c>
      <c r="B89" s="63">
        <v>83</v>
      </c>
      <c r="C89" s="68">
        <v>18057581</v>
      </c>
      <c r="D89" s="83" t="s">
        <v>500</v>
      </c>
      <c r="E89" s="84" t="s">
        <v>501</v>
      </c>
      <c r="F89" s="66"/>
      <c r="G89" s="85" t="s">
        <v>502</v>
      </c>
      <c r="H89" s="68" t="s">
        <v>503</v>
      </c>
      <c r="I89" s="68" t="s">
        <v>38</v>
      </c>
      <c r="J89" s="68" t="s">
        <v>44</v>
      </c>
      <c r="K89" s="68" t="s">
        <v>47</v>
      </c>
      <c r="L89" s="63"/>
      <c r="M89" s="69" t="s">
        <v>41</v>
      </c>
      <c r="N89" s="69"/>
      <c r="O89" s="63" t="s">
        <v>504</v>
      </c>
      <c r="P89" s="63" t="s">
        <v>505</v>
      </c>
      <c r="Q89" s="63" t="s">
        <v>506</v>
      </c>
      <c r="R89" s="63" t="s">
        <v>507</v>
      </c>
      <c r="S89" s="69"/>
      <c r="T89" s="70"/>
      <c r="U89" s="71"/>
      <c r="V89" s="72"/>
      <c r="W89" s="69" t="s">
        <v>33</v>
      </c>
      <c r="X89" s="68" t="s">
        <v>79</v>
      </c>
      <c r="Y89" s="70"/>
      <c r="Z89" s="69"/>
      <c r="AA89" s="69"/>
      <c r="AB89" s="69"/>
      <c r="AC89" s="69"/>
      <c r="AD89" s="69"/>
      <c r="AE89" s="69"/>
      <c r="AF89" s="67" t="s">
        <v>508</v>
      </c>
      <c r="AG89" s="73" t="s">
        <v>509</v>
      </c>
      <c r="AH89" s="76"/>
      <c r="AJ89" s="47" t="e">
        <f>VLOOKUP(A90,[1]QLKT!$AA$10:$AC$111,3,0)</f>
        <v>#N/A</v>
      </c>
      <c r="AK89" s="47"/>
    </row>
    <row r="90" spans="1:37" ht="79.5" customHeight="1">
      <c r="A90" s="82" t="str">
        <f t="shared" si="4"/>
        <v>Đào Thị Linh Chi 16/11/1994</v>
      </c>
      <c r="B90" s="63">
        <v>84</v>
      </c>
      <c r="C90" s="64" t="s">
        <v>514</v>
      </c>
      <c r="D90" s="83" t="s">
        <v>510</v>
      </c>
      <c r="E90" s="84" t="s">
        <v>511</v>
      </c>
      <c r="F90" s="66"/>
      <c r="G90" s="85" t="s">
        <v>512</v>
      </c>
      <c r="H90" s="68" t="s">
        <v>513</v>
      </c>
      <c r="I90" s="68" t="s">
        <v>38</v>
      </c>
      <c r="J90" s="68" t="s">
        <v>383</v>
      </c>
      <c r="K90" s="68" t="s">
        <v>47</v>
      </c>
      <c r="L90" s="63"/>
      <c r="M90" s="68" t="s">
        <v>383</v>
      </c>
      <c r="N90" s="69"/>
      <c r="O90" s="63" t="str">
        <f>VLOOKUP(A90,'[3]fie nguon'!$C$2:$L$348,10,0)</f>
        <v>Nghiên cứu đánh giá tác động của chính sách chi trả dịch vụ môi trường rừng đến sinh kế hộ gia đình tại vườn quốc gia Cát Tiên</v>
      </c>
      <c r="P90" s="63" t="str">
        <f>VLOOKUP(A90,'[3]fie nguon'!$C$2:$N$348,12,0)</f>
        <v>TS. Phạm Thu Thủy</v>
      </c>
      <c r="Q90" s="63" t="str">
        <f>VLOOKUP(A90,'[3]fie nguon'!$C$2:$O$348,13,0)</f>
        <v>Tổ chức nghiên cứu Lâm nghiệp quốc tế (CIFOR)</v>
      </c>
      <c r="R90" s="63" t="str">
        <f>VLOOKUP(A90,'[3]fie nguon'!$C$2:$T$349,18,0)</f>
        <v>632/QĐ-ĐHKT ngày 19/03/2020</v>
      </c>
      <c r="S90" s="69"/>
      <c r="T90" s="70"/>
      <c r="U90" s="71"/>
      <c r="V90" s="72"/>
      <c r="W90" s="69" t="s">
        <v>33</v>
      </c>
      <c r="X90" s="68" t="s">
        <v>79</v>
      </c>
      <c r="Y90" s="70"/>
      <c r="Z90" s="69"/>
      <c r="AA90" s="69"/>
      <c r="AB90" s="69"/>
      <c r="AC90" s="69"/>
      <c r="AD90" s="69"/>
      <c r="AE90" s="69"/>
      <c r="AF90" s="67" t="s">
        <v>515</v>
      </c>
      <c r="AG90" s="73" t="s">
        <v>516</v>
      </c>
      <c r="AH90" s="76"/>
      <c r="AJ90" s="47" t="e">
        <f>VLOOKUP(A91,[1]QLKT!$AA$10:$AC$111,3,0)</f>
        <v>#N/A</v>
      </c>
      <c r="AK90" s="47"/>
    </row>
    <row r="91" spans="1:37" ht="79.5" customHeight="1">
      <c r="A91" s="82" t="str">
        <f t="shared" si="4"/>
        <v>Nông Hoa Xuân 20/03/1988</v>
      </c>
      <c r="B91" s="63">
        <v>85</v>
      </c>
      <c r="C91" s="68">
        <f>VLOOKUP(A91,'[2]tong 2 dot'!$A$7:$C$359,3,0)</f>
        <v>18057650</v>
      </c>
      <c r="D91" s="83" t="s">
        <v>517</v>
      </c>
      <c r="E91" s="84" t="s">
        <v>228</v>
      </c>
      <c r="F91" s="66"/>
      <c r="G91" s="85" t="s">
        <v>518</v>
      </c>
      <c r="H91" s="68" t="str">
        <f>VLOOKUP(A91,'[2]tong 2 dot'!$A$7:$G$379,7,0)</f>
        <v>Lạng Sơn</v>
      </c>
      <c r="I91" s="68" t="str">
        <f>VLOOKUP(A91,'[2]tong 2 dot'!$A$7:$E$379,5,0)</f>
        <v>Nam</v>
      </c>
      <c r="J91" s="68" t="str">
        <f>VLOOKUP(A91,'[2]tong 2 dot'!$A$7:$H$379,8,0)</f>
        <v>KTQT</v>
      </c>
      <c r="K91" s="68" t="str">
        <f>VLOOKUP(A91,'[2]tong 2 dot'!$A$7:$J$379,10,0)</f>
        <v>QH-2018-E</v>
      </c>
      <c r="L91" s="63"/>
      <c r="M91" s="69" t="s">
        <v>337</v>
      </c>
      <c r="N91" s="69"/>
      <c r="O91" s="63" t="str">
        <f>VLOOKUP(A91,'[3]fie nguon'!$C$2:$L$348,10,0)</f>
        <v>Nhâp khẩu thép từ một số nước Đông Bắc Á và tác động tới ngành thép Việt Nam</v>
      </c>
      <c r="P91" s="63" t="str">
        <f>VLOOKUP(A91,'[3]fie nguon'!$C$2:$N$348,12,0)</f>
        <v>PGS.TS Hà Văn Hội</v>
      </c>
      <c r="Q91" s="63" t="str">
        <f>VLOOKUP(A91,'[3]fie nguon'!$C$2:$O$348,13,0)</f>
        <v xml:space="preserve"> Trường ĐH Kinh tế, ĐHQG Hà Nội</v>
      </c>
      <c r="R91" s="63" t="str">
        <f>VLOOKUP(A91,'[3]fie nguon'!$C$2:$T$349,18,0)</f>
        <v>706/QĐ-ĐHKT ngày 19/03/2020</v>
      </c>
      <c r="S91" s="69"/>
      <c r="T91" s="70"/>
      <c r="U91" s="71"/>
      <c r="V91" s="72"/>
      <c r="W91" s="69" t="s">
        <v>33</v>
      </c>
      <c r="X91" s="68" t="str">
        <f>VLOOKUP(A91,'[2]tong 2 dot'!$A$7:$K$379,11,0)</f>
        <v>3286/QĐ-ĐHKT ngày 7/12/2018</v>
      </c>
      <c r="Y91" s="70"/>
      <c r="Z91" s="69"/>
      <c r="AA91" s="69"/>
      <c r="AB91" s="69"/>
      <c r="AC91" s="69"/>
      <c r="AD91" s="69"/>
      <c r="AE91" s="69"/>
      <c r="AF91" s="67" t="s">
        <v>519</v>
      </c>
      <c r="AG91" s="73" t="s">
        <v>520</v>
      </c>
      <c r="AH91" s="76"/>
      <c r="AJ91" s="47" t="e">
        <f>VLOOKUP(A92,[1]QLKT!$AA$10:$AC$111,3,0)</f>
        <v>#N/A</v>
      </c>
      <c r="AK91" s="47"/>
    </row>
    <row r="92" spans="1:37" ht="79.5" customHeight="1">
      <c r="A92" s="82" t="str">
        <f t="shared" si="4"/>
        <v>Đàm Xuân Cường 25/03/1996</v>
      </c>
      <c r="B92" s="63">
        <v>86</v>
      </c>
      <c r="C92" s="68">
        <f>VLOOKUP(A92,'[2]tong 2 dot'!$A$7:$C$359,3,0)</f>
        <v>18057697</v>
      </c>
      <c r="D92" s="83" t="s">
        <v>521</v>
      </c>
      <c r="E92" s="84" t="s">
        <v>132</v>
      </c>
      <c r="F92" s="66"/>
      <c r="G92" s="85" t="s">
        <v>522</v>
      </c>
      <c r="H92" s="68" t="str">
        <f>VLOOKUP(A92,'[2]tong 2 dot'!$A$7:$G$379,7,0)</f>
        <v>Hà Nội</v>
      </c>
      <c r="I92" s="68" t="str">
        <f>VLOOKUP(A92,'[2]tong 2 dot'!$A$7:$E$379,5,0)</f>
        <v>Nam</v>
      </c>
      <c r="J92" s="68" t="s">
        <v>660</v>
      </c>
      <c r="K92" s="68" t="str">
        <f>VLOOKUP(A92,'[2]tong 2 dot'!$A$7:$J$379,10,0)</f>
        <v>QH-2018-E</v>
      </c>
      <c r="L92" s="63"/>
      <c r="M92" s="69"/>
      <c r="N92" s="69"/>
      <c r="O92" s="63" t="str">
        <f>VLOOKUP(A92,'[3]fie nguon'!$C$2:$L$348,10,0)</f>
        <v>Phát triển hoạt động tín dụng khách hàng cá nhân tại Ngân hàng TMCP Hàng Hải (MSB) - Chi nhánh Đống Đa</v>
      </c>
      <c r="P92" s="63" t="str">
        <f>VLOOKUP(A92,'[3]fie nguon'!$C$2:$N$348,12,0)</f>
        <v>TS. Nguyễn Thị Nhung</v>
      </c>
      <c r="Q92" s="63" t="str">
        <f>VLOOKUP(A92,'[3]fie nguon'!$C$2:$O$348,13,0)</f>
        <v xml:space="preserve"> Trường ĐH Kinh tế, ĐHQG Hà Nội</v>
      </c>
      <c r="R92" s="63" t="str">
        <f>VLOOKUP(A92,'[3]fie nguon'!$C$2:$T$349,18,0)</f>
        <v>657/QĐ-ĐHKT ngày 19/03/2020</v>
      </c>
      <c r="S92" s="69"/>
      <c r="T92" s="70"/>
      <c r="U92" s="71"/>
      <c r="V92" s="72"/>
      <c r="W92" s="69" t="s">
        <v>33</v>
      </c>
      <c r="X92" s="68" t="str">
        <f>VLOOKUP(A92,'[2]tong 2 dot'!$A$7:$K$379,11,0)</f>
        <v>3286/QĐ-ĐHKT ngày 7/12/2018</v>
      </c>
      <c r="Y92" s="70"/>
      <c r="Z92" s="69"/>
      <c r="AA92" s="69"/>
      <c r="AB92" s="69"/>
      <c r="AC92" s="69"/>
      <c r="AD92" s="69"/>
      <c r="AE92" s="69"/>
      <c r="AF92" s="67" t="s">
        <v>523</v>
      </c>
      <c r="AG92" s="73" t="s">
        <v>524</v>
      </c>
      <c r="AH92" s="76"/>
      <c r="AJ92" s="47" t="e">
        <f>VLOOKUP(A93,[1]QLKT!$AA$10:$AC$111,3,0)</f>
        <v>#N/A</v>
      </c>
      <c r="AK92" s="47"/>
    </row>
    <row r="93" spans="1:37" ht="79.5" customHeight="1">
      <c r="A93" s="82" t="str">
        <f t="shared" si="4"/>
        <v>Đàm Thị Hải Linh 27/12/1991</v>
      </c>
      <c r="B93" s="63">
        <v>87</v>
      </c>
      <c r="C93" s="68">
        <f>VLOOKUP(A93,'[2]tong 2 dot'!$A$7:$C$359,3,0)</f>
        <v>18057718</v>
      </c>
      <c r="D93" s="83" t="s">
        <v>525</v>
      </c>
      <c r="E93" s="84" t="s">
        <v>359</v>
      </c>
      <c r="F93" s="66"/>
      <c r="G93" s="85" t="s">
        <v>526</v>
      </c>
      <c r="H93" s="68" t="str">
        <f>VLOOKUP(A93,'[2]tong 2 dot'!$A$7:$G$379,7,0)</f>
        <v>Hà Nội</v>
      </c>
      <c r="I93" s="68" t="str">
        <f>VLOOKUP(A93,'[2]tong 2 dot'!$A$7:$E$379,5,0)</f>
        <v>Nữ</v>
      </c>
      <c r="J93" s="68" t="s">
        <v>660</v>
      </c>
      <c r="K93" s="68" t="str">
        <f>VLOOKUP(A93,'[2]tong 2 dot'!$A$7:$J$379,10,0)</f>
        <v>QH-2018-E</v>
      </c>
      <c r="L93" s="63"/>
      <c r="M93" s="69"/>
      <c r="N93" s="69"/>
      <c r="O93" s="63" t="str">
        <f>VLOOKUP(A93,'[3]fie nguon'!$C$2:$L$348,10,0)</f>
        <v>Đo lường rủi ro tín dụng theo Basel 2 tại ngân hàng TMCP Kỹ thương Việt Nam</v>
      </c>
      <c r="P93" s="63" t="str">
        <f>VLOOKUP(A93,'[3]fie nguon'!$C$2:$N$348,12,0)</f>
        <v>TS. Nguyễn Thị Nhung</v>
      </c>
      <c r="Q93" s="63" t="str">
        <f>VLOOKUP(A93,'[3]fie nguon'!$C$2:$O$348,13,0)</f>
        <v xml:space="preserve"> Trường ĐH Kinh tế, ĐHQG Hà Nội</v>
      </c>
      <c r="R93" s="63" t="str">
        <f>VLOOKUP(A93,'[3]fie nguon'!$C$2:$T$349,18,0)</f>
        <v>674/QĐ-ĐHKT ngày 19/03/2020</v>
      </c>
      <c r="S93" s="69"/>
      <c r="T93" s="70"/>
      <c r="U93" s="71"/>
      <c r="V93" s="72"/>
      <c r="W93" s="69" t="s">
        <v>37</v>
      </c>
      <c r="X93" s="68" t="str">
        <f>VLOOKUP(A93,'[2]tong 2 dot'!$A$7:$K$379,11,0)</f>
        <v>3286/QĐ-ĐHKT ngày 7/12/2018</v>
      </c>
      <c r="Y93" s="70"/>
      <c r="Z93" s="69"/>
      <c r="AA93" s="69"/>
      <c r="AB93" s="69"/>
      <c r="AC93" s="69"/>
      <c r="AD93" s="69"/>
      <c r="AE93" s="69"/>
      <c r="AF93" s="67" t="s">
        <v>527</v>
      </c>
      <c r="AG93" s="73" t="s">
        <v>528</v>
      </c>
      <c r="AH93" s="76"/>
      <c r="AJ93" s="47" t="e">
        <f>VLOOKUP(A94,[1]QLKT!$AA$10:$AC$111,3,0)</f>
        <v>#N/A</v>
      </c>
      <c r="AK93" s="47"/>
    </row>
    <row r="94" spans="1:37" ht="79.5" customHeight="1">
      <c r="A94" s="82" t="str">
        <f t="shared" si="4"/>
        <v>Nguyễn Thu Trang 16/11/1994</v>
      </c>
      <c r="B94" s="63">
        <v>88</v>
      </c>
      <c r="C94" s="68">
        <f>VLOOKUP(A94,'[2]tong 2 dot'!$A$7:$C$359,3,0)</f>
        <v>18057648</v>
      </c>
      <c r="D94" s="83" t="s">
        <v>281</v>
      </c>
      <c r="E94" s="84" t="s">
        <v>501</v>
      </c>
      <c r="F94" s="66"/>
      <c r="G94" s="85" t="s">
        <v>512</v>
      </c>
      <c r="H94" s="68" t="str">
        <f>VLOOKUP(A94,'[2]tong 2 dot'!$A$7:$G$379,7,0)</f>
        <v>Hà Nội</v>
      </c>
      <c r="I94" s="68" t="str">
        <f>VLOOKUP(A94,'[2]tong 2 dot'!$A$7:$E$379,5,0)</f>
        <v>Nữ</v>
      </c>
      <c r="J94" s="68" t="str">
        <f>VLOOKUP(A94,'[2]tong 2 dot'!$A$7:$H$379,8,0)</f>
        <v>KTQT</v>
      </c>
      <c r="K94" s="68" t="str">
        <f>VLOOKUP(A94,'[2]tong 2 dot'!$A$7:$J$379,10,0)</f>
        <v>QH-2018-E</v>
      </c>
      <c r="L94" s="63"/>
      <c r="M94" s="69" t="s">
        <v>337</v>
      </c>
      <c r="N94" s="69"/>
      <c r="O94" s="63" t="str">
        <f>VLOOKUP(A94,'[3]fie nguon'!$C$2:$L$348,10,0)</f>
        <v>Thúc đẩy xuất khẩu gỗ Việt Nam sang thị trường Nhật Bản</v>
      </c>
      <c r="P94" s="63" t="str">
        <f>VLOOKUP(A94,'[3]fie nguon'!$C$2:$N$348,12,0)</f>
        <v>TS. Nguyễn Tiến Minh</v>
      </c>
      <c r="Q94" s="63" t="str">
        <f>VLOOKUP(A94,'[3]fie nguon'!$C$2:$O$348,13,0)</f>
        <v xml:space="preserve"> Trường ĐH Kinh tế, ĐHQG Hà Nội</v>
      </c>
      <c r="R94" s="63" t="str">
        <f>VLOOKUP(A94,'[3]fie nguon'!$C$2:$T$349,18,0)</f>
        <v>704/QĐ-ĐHKT ngày 19/03/2020</v>
      </c>
      <c r="S94" s="69"/>
      <c r="T94" s="70"/>
      <c r="U94" s="71"/>
      <c r="V94" s="72"/>
      <c r="W94" s="69" t="s">
        <v>33</v>
      </c>
      <c r="X94" s="68" t="str">
        <f>VLOOKUP(A94,'[2]tong 2 dot'!$A$7:$K$379,11,0)</f>
        <v>3286/QĐ-ĐHKT ngày 7/12/2018</v>
      </c>
      <c r="Y94" s="70"/>
      <c r="Z94" s="69"/>
      <c r="AA94" s="69"/>
      <c r="AB94" s="69"/>
      <c r="AC94" s="69"/>
      <c r="AD94" s="69"/>
      <c r="AE94" s="69"/>
      <c r="AF94" s="67" t="s">
        <v>529</v>
      </c>
      <c r="AG94" s="73" t="s">
        <v>530</v>
      </c>
      <c r="AH94" s="76"/>
      <c r="AJ94" s="47" t="e">
        <f>VLOOKUP(A95,[1]QLKT!$AA$10:$AC$111,3,0)</f>
        <v>#N/A</v>
      </c>
      <c r="AK94" s="47"/>
    </row>
    <row r="95" spans="1:37" ht="79.5" customHeight="1">
      <c r="A95" s="82" t="str">
        <f t="shared" si="4"/>
        <v>Nguyễn Thị May 27/12/1990</v>
      </c>
      <c r="B95" s="63">
        <v>89</v>
      </c>
      <c r="C95" s="68">
        <f>VLOOKUP(A95,'[2]tong 2 dot'!$A$7:$C$359,3,0)</f>
        <v>18057644</v>
      </c>
      <c r="D95" s="83" t="s">
        <v>103</v>
      </c>
      <c r="E95" s="84" t="s">
        <v>531</v>
      </c>
      <c r="F95" s="66"/>
      <c r="G95" s="85" t="s">
        <v>532</v>
      </c>
      <c r="H95" s="68" t="str">
        <f>VLOOKUP(A95,'[2]tong 2 dot'!$A$7:$G$379,7,0)</f>
        <v>Hà Nội</v>
      </c>
      <c r="I95" s="68" t="str">
        <f>VLOOKUP(A95,'[2]tong 2 dot'!$A$7:$E$379,5,0)</f>
        <v>Nữ</v>
      </c>
      <c r="J95" s="68" t="str">
        <f>VLOOKUP(A95,'[2]tong 2 dot'!$A$7:$H$379,8,0)</f>
        <v>KTQT</v>
      </c>
      <c r="K95" s="68" t="str">
        <f>VLOOKUP(A95,'[2]tong 2 dot'!$A$7:$J$379,10,0)</f>
        <v>QH-2018-E</v>
      </c>
      <c r="L95" s="63"/>
      <c r="M95" s="69" t="s">
        <v>337</v>
      </c>
      <c r="N95" s="69"/>
      <c r="O95" s="63" t="str">
        <f>VLOOKUP(A95,'[3]fie nguon'!$C$2:$L$348,10,0)</f>
        <v>Xuất khẩu lao động của Việt Nam sang thị trường Nhật Bản và những vấn đề đặt ra</v>
      </c>
      <c r="P95" s="63" t="str">
        <f>VLOOKUP(A95,'[3]fie nguon'!$C$2:$N$348,12,0)</f>
        <v>PGS.TS Nguyễn Thị Kim Chi</v>
      </c>
      <c r="Q95" s="63" t="str">
        <f>VLOOKUP(A95,'[3]fie nguon'!$C$2:$O$348,13,0)</f>
        <v xml:space="preserve"> Trường ĐH Kinh tế, ĐHQG Hà Nội</v>
      </c>
      <c r="R95" s="63" t="str">
        <f>VLOOKUP(A95,'[3]fie nguon'!$C$2:$T$349,18,0)</f>
        <v>789/QĐ-ĐHKT ngày 31/3/2020</v>
      </c>
      <c r="S95" s="69"/>
      <c r="T95" s="70"/>
      <c r="U95" s="71"/>
      <c r="V95" s="72"/>
      <c r="W95" s="69" t="s">
        <v>33</v>
      </c>
      <c r="X95" s="68" t="str">
        <f>VLOOKUP(A95,'[2]tong 2 dot'!$A$7:$K$379,11,0)</f>
        <v>3286/QĐ-ĐHKT ngày 7/12/2018</v>
      </c>
      <c r="Y95" s="70"/>
      <c r="Z95" s="69"/>
      <c r="AA95" s="69"/>
      <c r="AB95" s="69"/>
      <c r="AC95" s="69"/>
      <c r="AD95" s="69"/>
      <c r="AE95" s="69"/>
      <c r="AF95" s="67" t="s">
        <v>533</v>
      </c>
      <c r="AG95" s="73" t="s">
        <v>534</v>
      </c>
      <c r="AH95" s="76"/>
      <c r="AJ95" s="47" t="e">
        <f>VLOOKUP(A96,[1]QLKT!$AA$10:$AC$111,3,0)</f>
        <v>#N/A</v>
      </c>
      <c r="AK95" s="47"/>
    </row>
    <row r="96" spans="1:37" ht="79.5" customHeight="1">
      <c r="A96" s="82" t="str">
        <f t="shared" si="4"/>
        <v>Nguyễn Quang Hưng 18/12/1991</v>
      </c>
      <c r="B96" s="63">
        <v>90</v>
      </c>
      <c r="C96" s="68">
        <f>VLOOKUP(A96,'[2]tong 2 dot'!$A$7:$C$359,3,0)</f>
        <v>18057006</v>
      </c>
      <c r="D96" s="83" t="s">
        <v>535</v>
      </c>
      <c r="E96" s="84" t="s">
        <v>536</v>
      </c>
      <c r="F96" s="66"/>
      <c r="G96" s="85" t="s">
        <v>537</v>
      </c>
      <c r="H96" s="68" t="str">
        <f>VLOOKUP(A96,'[2]tong 2 dot'!$A$7:$G$379,7,0)</f>
        <v>Hà Nội</v>
      </c>
      <c r="I96" s="68" t="str">
        <f>VLOOKUP(A96,'[2]tong 2 dot'!$A$7:$E$379,5,0)</f>
        <v>Nam</v>
      </c>
      <c r="J96" s="68" t="s">
        <v>660</v>
      </c>
      <c r="K96" s="68" t="str">
        <f>VLOOKUP(A96,'[2]tong 2 dot'!$A$7:$J$379,10,0)</f>
        <v>QH-2018-E</v>
      </c>
      <c r="L96" s="63"/>
      <c r="M96" s="69"/>
      <c r="N96" s="69"/>
      <c r="O96" s="63" t="str">
        <f>VLOOKUP(A96,'[3]fie nguon'!$C$2:$L$348,10,0)</f>
        <v>Phát triển dịch vụ ngân hàng điện tử tại ngân hàng thương mại cổ phần ngoại thương Việt nam - Chi nhánh Thăng Long</v>
      </c>
      <c r="P96" s="63" t="str">
        <f>VLOOKUP(A96,'[3]fie nguon'!$C$2:$N$348,12,0)</f>
        <v>TS. Trịnh Thị Phan Lan</v>
      </c>
      <c r="Q96" s="63" t="str">
        <f>VLOOKUP(A96,'[3]fie nguon'!$C$2:$O$348,13,0)</f>
        <v>Trường ĐH Kinh tế - ĐHQGHN</v>
      </c>
      <c r="R96" s="63" t="str">
        <f>VLOOKUP(A96,'[3]fie nguon'!$C$2:$T$349,18,0)</f>
        <v>2890/ĐHKT-QĐ ngày 3/10/2019</v>
      </c>
      <c r="S96" s="69"/>
      <c r="T96" s="70"/>
      <c r="U96" s="71"/>
      <c r="V96" s="72"/>
      <c r="W96" s="69" t="s">
        <v>33</v>
      </c>
      <c r="X96" s="68" t="str">
        <f>VLOOKUP(A96,'[2]tong 2 dot'!$A$7:$K$379,11,0)</f>
        <v>2052/QĐ-ĐHKT ngày 2/8/2018</v>
      </c>
      <c r="Y96" s="70"/>
      <c r="Z96" s="69"/>
      <c r="AA96" s="69"/>
      <c r="AB96" s="69"/>
      <c r="AC96" s="69"/>
      <c r="AD96" s="69"/>
      <c r="AE96" s="69"/>
      <c r="AF96" s="67" t="s">
        <v>538</v>
      </c>
      <c r="AG96" s="73" t="s">
        <v>539</v>
      </c>
      <c r="AH96" s="76">
        <v>7350</v>
      </c>
      <c r="AJ96" s="47" t="e">
        <f>VLOOKUP(A97,[1]QLKT!$AA$10:$AC$111,3,0)</f>
        <v>#N/A</v>
      </c>
      <c r="AK96" s="47"/>
    </row>
    <row r="97" spans="1:37" ht="68.25" customHeight="1">
      <c r="A97" s="82" t="str">
        <f t="shared" si="4"/>
        <v>Trần Thị Kim Trang 18/04/1983</v>
      </c>
      <c r="B97" s="63">
        <v>91</v>
      </c>
      <c r="C97" s="68">
        <f>VLOOKUP(A97,'[2]tong 2 dot'!$A$7:$C$359,3,0)</f>
        <v>18057677</v>
      </c>
      <c r="D97" s="83" t="s">
        <v>540</v>
      </c>
      <c r="E97" s="84" t="s">
        <v>501</v>
      </c>
      <c r="F97" s="66"/>
      <c r="G97" s="85" t="s">
        <v>541</v>
      </c>
      <c r="H97" s="68" t="str">
        <f>VLOOKUP(A97,'[2]tong 2 dot'!$A$7:$G$379,7,0)</f>
        <v>Hà Giang</v>
      </c>
      <c r="I97" s="68" t="str">
        <f>VLOOKUP(A97,'[2]tong 2 dot'!$A$7:$E$379,5,0)</f>
        <v>Nữ</v>
      </c>
      <c r="J97" s="68" t="str">
        <f>VLOOKUP(A97,'[2]tong 2 dot'!$A$7:$H$379,8,0)</f>
        <v>Kế toán</v>
      </c>
      <c r="K97" s="68" t="str">
        <f>VLOOKUP(A97,'[2]tong 2 dot'!$A$7:$J$379,10,0)</f>
        <v>QH-2018-E</v>
      </c>
      <c r="L97" s="63"/>
      <c r="M97" s="68" t="s">
        <v>292</v>
      </c>
      <c r="N97" s="69"/>
      <c r="O97" s="63" t="s">
        <v>542</v>
      </c>
      <c r="P97" s="63" t="str">
        <f>VLOOKUP(A97,'[3]fie nguon'!$C$2:$N$348,12,0)</f>
        <v>TS. Trần Thế Nữ</v>
      </c>
      <c r="Q97" s="63" t="str">
        <f>VLOOKUP(A97,'[3]fie nguon'!$C$2:$O$348,13,0)</f>
        <v xml:space="preserve"> Trường ĐH Kinh tế, ĐHQG Hà Nội</v>
      </c>
      <c r="R97" s="63" t="str">
        <f>VLOOKUP(A97,'[3]fie nguon'!$C$2:$T$349,18,0)</f>
        <v>656/QĐ-ĐHKT ngày 19/03/2020</v>
      </c>
      <c r="S97" s="69"/>
      <c r="T97" s="70"/>
      <c r="U97" s="71"/>
      <c r="V97" s="72"/>
      <c r="W97" s="69" t="s">
        <v>33</v>
      </c>
      <c r="X97" s="68" t="str">
        <f>VLOOKUP(A97,'[2]tong 2 dot'!$A$7:$K$379,11,0)</f>
        <v>3286/QĐ-ĐHKT ngày 7/12/2018</v>
      </c>
      <c r="Y97" s="70"/>
      <c r="Z97" s="69"/>
      <c r="AA97" s="69"/>
      <c r="AB97" s="69"/>
      <c r="AC97" s="69"/>
      <c r="AD97" s="69"/>
      <c r="AE97" s="69"/>
      <c r="AF97" s="67" t="s">
        <v>543</v>
      </c>
      <c r="AG97" s="73" t="s">
        <v>544</v>
      </c>
      <c r="AH97" s="76"/>
      <c r="AJ97" s="47" t="e">
        <f>VLOOKUP(A98,[1]QLKT!$AA$10:$AC$111,3,0)</f>
        <v>#N/A</v>
      </c>
      <c r="AK97" s="47"/>
    </row>
    <row r="98" spans="1:37" ht="79.5" customHeight="1">
      <c r="A98" s="82" t="str">
        <f t="shared" si="4"/>
        <v>Bùi Mạnh Tường 15/12/1981</v>
      </c>
      <c r="B98" s="63">
        <v>92</v>
      </c>
      <c r="C98" s="68">
        <f>VLOOKUP(A98,'[2]tong 2 dot'!$A$7:$C$359,3,0)</f>
        <v>18057649</v>
      </c>
      <c r="D98" s="83" t="s">
        <v>545</v>
      </c>
      <c r="E98" s="84" t="s">
        <v>546</v>
      </c>
      <c r="F98" s="66"/>
      <c r="G98" s="85" t="s">
        <v>547</v>
      </c>
      <c r="H98" s="68" t="str">
        <f>VLOOKUP(A98,'[2]tong 2 dot'!$A$7:$G$379,7,0)</f>
        <v>Nghệ An</v>
      </c>
      <c r="I98" s="68" t="str">
        <f>VLOOKUP(A98,'[2]tong 2 dot'!$A$7:$E$379,5,0)</f>
        <v>Nam</v>
      </c>
      <c r="J98" s="68" t="str">
        <f>VLOOKUP(A98,'[2]tong 2 dot'!$A$7:$H$379,8,0)</f>
        <v>KTQT</v>
      </c>
      <c r="K98" s="68" t="str">
        <f>VLOOKUP(A98,'[2]tong 2 dot'!$A$7:$J$379,10,0)</f>
        <v>QH-2018-E</v>
      </c>
      <c r="L98" s="63"/>
      <c r="M98" s="69" t="s">
        <v>337</v>
      </c>
      <c r="N98" s="69"/>
      <c r="O98" s="63" t="str">
        <f>VLOOKUP(A98,'[3]fie nguon'!$C$2:$L$348,10,0)</f>
        <v>Đầu tư theo phương thức đối tác công tư: Kinh nghiệm quốc tế và hàm ý cho Việt Nam</v>
      </c>
      <c r="P98" s="63" t="str">
        <f>VLOOKUP(A98,'[3]fie nguon'!$C$2:$N$348,12,0)</f>
        <v>PGS.TS Hà Văn Hội</v>
      </c>
      <c r="Q98" s="63" t="str">
        <f>VLOOKUP(A98,'[3]fie nguon'!$C$2:$O$348,13,0)</f>
        <v xml:space="preserve"> Trường ĐH Kinh tế, ĐHQG Hà Nội</v>
      </c>
      <c r="R98" s="63" t="str">
        <f>VLOOKUP(A98,'[3]fie nguon'!$C$2:$T$349,18,0)</f>
        <v>705/QĐ-ĐHKT ngày 19/03/2020</v>
      </c>
      <c r="S98" s="69"/>
      <c r="T98" s="70"/>
      <c r="U98" s="71"/>
      <c r="V98" s="72"/>
      <c r="W98" s="69" t="s">
        <v>33</v>
      </c>
      <c r="X98" s="68" t="str">
        <f>VLOOKUP(A98,'[2]tong 2 dot'!$A$7:$K$379,11,0)</f>
        <v>3286/QĐ-ĐHKT ngày 7/12/2018</v>
      </c>
      <c r="Y98" s="70"/>
      <c r="Z98" s="69"/>
      <c r="AA98" s="69"/>
      <c r="AB98" s="69"/>
      <c r="AC98" s="69"/>
      <c r="AD98" s="69"/>
      <c r="AE98" s="69"/>
      <c r="AF98" s="67" t="s">
        <v>548</v>
      </c>
      <c r="AG98" s="73" t="s">
        <v>549</v>
      </c>
      <c r="AH98" s="76"/>
      <c r="AJ98" s="47" t="e">
        <f>VLOOKUP(A99,[1]QLKT!$AA$10:$AC$111,3,0)</f>
        <v>#N/A</v>
      </c>
      <c r="AK98" s="47"/>
    </row>
    <row r="99" spans="1:37" ht="57" customHeight="1">
      <c r="A99" s="82" t="str">
        <f t="shared" si="4"/>
        <v>Nguyễn Thị Thư 02/09/1995</v>
      </c>
      <c r="B99" s="63">
        <v>93</v>
      </c>
      <c r="C99" s="68">
        <f>VLOOKUP(A99,'[2]tong 2 dot'!$A$7:$C$359,3,0)</f>
        <v>18057674</v>
      </c>
      <c r="D99" s="83" t="s">
        <v>103</v>
      </c>
      <c r="E99" s="84" t="s">
        <v>550</v>
      </c>
      <c r="F99" s="66"/>
      <c r="G99" s="85" t="s">
        <v>551</v>
      </c>
      <c r="H99" s="68" t="str">
        <f>VLOOKUP(A99,'[2]tong 2 dot'!$A$7:$G$379,7,0)</f>
        <v>Hà Nội</v>
      </c>
      <c r="I99" s="68" t="str">
        <f>VLOOKUP(A99,'[2]tong 2 dot'!$A$7:$E$379,5,0)</f>
        <v>Nữ</v>
      </c>
      <c r="J99" s="68" t="str">
        <f>VLOOKUP(A99,'[2]tong 2 dot'!$A$7:$H$379,8,0)</f>
        <v>Kế toán</v>
      </c>
      <c r="K99" s="68" t="str">
        <f>VLOOKUP(A99,'[2]tong 2 dot'!$A$7:$J$379,10,0)</f>
        <v>QH-2018-E</v>
      </c>
      <c r="L99" s="63"/>
      <c r="M99" s="68" t="s">
        <v>292</v>
      </c>
      <c r="N99" s="69"/>
      <c r="O99" s="63" t="str">
        <f>VLOOKUP(A99,'[3]fie nguon'!$C$2:$L$348,10,0)</f>
        <v>Kế toán quản trị chi phí tại Công ty cổ phần đầu tư và xây dựng cầu đường số 18.6</v>
      </c>
      <c r="P99" s="63" t="str">
        <f>VLOOKUP(A99,'[3]fie nguon'!$C$2:$N$348,12,0)</f>
        <v>TS. Phan Thị Anh Đào</v>
      </c>
      <c r="Q99" s="63" t="str">
        <f>VLOOKUP(A99,'[3]fie nguon'!$C$2:$O$348,13,0)</f>
        <v>Học viên Ngân hàng</v>
      </c>
      <c r="R99" s="63" t="str">
        <f>VLOOKUP(A99,'[3]fie nguon'!$C$2:$T$349,18,0)</f>
        <v>650/QĐ-ĐHKT ngày 19/03/2020</v>
      </c>
      <c r="S99" s="69"/>
      <c r="T99" s="70"/>
      <c r="U99" s="71"/>
      <c r="V99" s="72"/>
      <c r="W99" s="69" t="s">
        <v>33</v>
      </c>
      <c r="X99" s="68" t="str">
        <f>VLOOKUP(A99,'[2]tong 2 dot'!$A$7:$K$379,11,0)</f>
        <v>3286/QĐ-ĐHKT ngày 7/12/2018</v>
      </c>
      <c r="Y99" s="70"/>
      <c r="Z99" s="69"/>
      <c r="AA99" s="69"/>
      <c r="AB99" s="69"/>
      <c r="AC99" s="69"/>
      <c r="AD99" s="69"/>
      <c r="AE99" s="69"/>
      <c r="AF99" s="67" t="s">
        <v>552</v>
      </c>
      <c r="AG99" s="73" t="s">
        <v>553</v>
      </c>
      <c r="AH99" s="76"/>
      <c r="AJ99" s="47" t="e">
        <f>VLOOKUP(A100,[1]QLKT!$AA$10:$AC$111,3,0)</f>
        <v>#N/A</v>
      </c>
      <c r="AK99" s="47"/>
    </row>
    <row r="100" spans="1:37" ht="79.5" customHeight="1">
      <c r="A100" s="82" t="str">
        <f t="shared" si="4"/>
        <v>Đỗ Thị Thu Trang 12/04/1983</v>
      </c>
      <c r="B100" s="63">
        <v>94</v>
      </c>
      <c r="C100" s="68">
        <f>VLOOKUP(A100,'[2]tong 2 dot'!$A$7:$C$359,3,0)</f>
        <v>18057740</v>
      </c>
      <c r="D100" s="83" t="s">
        <v>554</v>
      </c>
      <c r="E100" s="84" t="s">
        <v>501</v>
      </c>
      <c r="F100" s="66"/>
      <c r="G100" s="85" t="s">
        <v>555</v>
      </c>
      <c r="H100" s="68" t="str">
        <f>VLOOKUP(A100,'[2]tong 2 dot'!$A$7:$G$379,7,0)</f>
        <v>Hà Nội</v>
      </c>
      <c r="I100" s="68" t="str">
        <f>VLOOKUP(A100,'[2]tong 2 dot'!$A$7:$E$379,5,0)</f>
        <v>Nữ</v>
      </c>
      <c r="J100" s="68" t="s">
        <v>660</v>
      </c>
      <c r="K100" s="68" t="str">
        <f>VLOOKUP(A100,'[2]tong 2 dot'!$A$7:$J$379,10,0)</f>
        <v>QH-2018-E</v>
      </c>
      <c r="L100" s="63"/>
      <c r="M100" s="69"/>
      <c r="N100" s="69"/>
      <c r="O100" s="63" t="str">
        <f>VLOOKUP(A100,'[3]fie nguon'!$C$2:$L$348,10,0)</f>
        <v>Phát triển dịch vụ ngân hàng điện tử - EBANKING tại Ngân hàng TMCP Kỹ thương Việt Nam</v>
      </c>
      <c r="P100" s="63" t="str">
        <f>VLOOKUP(A100,'[3]fie nguon'!$C$2:$N$348,12,0)</f>
        <v>TS. Đặng Công Hoàn</v>
      </c>
      <c r="Q100" s="63" t="str">
        <f>VLOOKUP(A100,'[3]fie nguon'!$C$2:$O$348,13,0)</f>
        <v>NHTMCP Kỹ thương Việt Nam</v>
      </c>
      <c r="R100" s="63" t="str">
        <f>VLOOKUP(A100,'[3]fie nguon'!$C$2:$T$349,18,0)</f>
        <v>685/QĐ-ĐHKT ngày 19/03/2020</v>
      </c>
      <c r="S100" s="69"/>
      <c r="T100" s="70"/>
      <c r="U100" s="71"/>
      <c r="V100" s="72"/>
      <c r="W100" s="69" t="s">
        <v>33</v>
      </c>
      <c r="X100" s="68" t="str">
        <f>VLOOKUP(A100,'[2]tong 2 dot'!$A$7:$K$379,11,0)</f>
        <v>3286/QĐ-ĐHKT ngày 7/12/2018</v>
      </c>
      <c r="Y100" s="70"/>
      <c r="Z100" s="69"/>
      <c r="AA100" s="69"/>
      <c r="AB100" s="69"/>
      <c r="AC100" s="69"/>
      <c r="AD100" s="69"/>
      <c r="AE100" s="69"/>
      <c r="AF100" s="67" t="s">
        <v>556</v>
      </c>
      <c r="AG100" s="73" t="s">
        <v>557</v>
      </c>
      <c r="AH100" s="76"/>
      <c r="AJ100" s="47" t="e">
        <f>VLOOKUP(A101,[1]QLKT!$AA$10:$AC$111,3,0)</f>
        <v>#N/A</v>
      </c>
      <c r="AK100" s="47"/>
    </row>
    <row r="101" spans="1:37" ht="79.5" customHeight="1">
      <c r="A101" s="82" t="str">
        <f t="shared" si="4"/>
        <v>Nguyễn Thị Yến 22/08/1989</v>
      </c>
      <c r="B101" s="63">
        <v>95</v>
      </c>
      <c r="C101" s="68">
        <f>VLOOKUP(A101,'[2]tong 2 dot'!$A$7:$C$359,3,0)</f>
        <v>18057651</v>
      </c>
      <c r="D101" s="83" t="s">
        <v>103</v>
      </c>
      <c r="E101" s="84" t="s">
        <v>496</v>
      </c>
      <c r="F101" s="66"/>
      <c r="G101" s="85" t="s">
        <v>558</v>
      </c>
      <c r="H101" s="68" t="str">
        <f>VLOOKUP(A101,'[2]tong 2 dot'!$A$7:$G$379,7,0)</f>
        <v>Hưng Yên</v>
      </c>
      <c r="I101" s="68" t="str">
        <f>VLOOKUP(A101,'[2]tong 2 dot'!$A$7:$E$379,5,0)</f>
        <v>Nữ</v>
      </c>
      <c r="J101" s="68" t="str">
        <f>VLOOKUP(A101,'[2]tong 2 dot'!$A$7:$H$379,8,0)</f>
        <v>KTQT</v>
      </c>
      <c r="K101" s="68" t="str">
        <f>VLOOKUP(A101,'[2]tong 2 dot'!$A$7:$J$379,10,0)</f>
        <v>QH-2018-E</v>
      </c>
      <c r="L101" s="63"/>
      <c r="M101" s="69" t="s">
        <v>337</v>
      </c>
      <c r="N101" s="69"/>
      <c r="O101" s="63" t="str">
        <f>VLOOKUP(A101,'[3]fie nguon'!$C$2:$L$348,10,0)</f>
        <v>Chiến tranh thương mại Mỹ - Trung Quốc và những tác động đối với Việt Nam</v>
      </c>
      <c r="P101" s="63" t="str">
        <f>VLOOKUP(A101,'[3]fie nguon'!$C$2:$N$348,12,0)</f>
        <v>PGS.TS Nguyễn Xuân Thiên</v>
      </c>
      <c r="Q101" s="63" t="str">
        <f>VLOOKUP(A101,'[3]fie nguon'!$C$2:$O$348,13,0)</f>
        <v xml:space="preserve"> Trường ĐH Kinh tế, ĐHQG Hà Nội</v>
      </c>
      <c r="R101" s="63" t="str">
        <f>VLOOKUP(A101,'[3]fie nguon'!$C$2:$T$349,18,0)</f>
        <v>707/QĐ-ĐHKT ngày 19/03/2020</v>
      </c>
      <c r="S101" s="69"/>
      <c r="T101" s="70"/>
      <c r="U101" s="71"/>
      <c r="V101" s="72"/>
      <c r="W101" s="69" t="s">
        <v>33</v>
      </c>
      <c r="X101" s="68" t="str">
        <f>VLOOKUP(A101,'[2]tong 2 dot'!$A$7:$K$379,11,0)</f>
        <v>3286/QĐ-ĐHKT ngày 7/12/2018</v>
      </c>
      <c r="Y101" s="70"/>
      <c r="Z101" s="69"/>
      <c r="AA101" s="69"/>
      <c r="AB101" s="69"/>
      <c r="AC101" s="69"/>
      <c r="AD101" s="69"/>
      <c r="AE101" s="69"/>
      <c r="AF101" s="67" t="s">
        <v>559</v>
      </c>
      <c r="AG101" s="73" t="s">
        <v>560</v>
      </c>
      <c r="AH101" s="76"/>
      <c r="AJ101" s="47" t="e">
        <f>VLOOKUP(A102,[1]QLKT!$AA$10:$AC$111,3,0)</f>
        <v>#N/A</v>
      </c>
      <c r="AK101" s="47"/>
    </row>
    <row r="102" spans="1:37" ht="79.5" customHeight="1">
      <c r="A102" s="82" t="str">
        <f t="shared" si="4"/>
        <v>Nguyễn Thùy Trang 03/02/1991</v>
      </c>
      <c r="B102" s="63">
        <v>96</v>
      </c>
      <c r="C102" s="68">
        <f>VLOOKUP(A102,'[2]tong 2 dot'!$A$7:$C$359,3,0)</f>
        <v>18057742</v>
      </c>
      <c r="D102" s="83" t="s">
        <v>561</v>
      </c>
      <c r="E102" s="84" t="s">
        <v>501</v>
      </c>
      <c r="F102" s="66"/>
      <c r="G102" s="85" t="s">
        <v>562</v>
      </c>
      <c r="H102" s="68" t="str">
        <f>VLOOKUP(A102,'[2]tong 2 dot'!$A$7:$G$379,7,0)</f>
        <v>Hà Nội</v>
      </c>
      <c r="I102" s="68" t="str">
        <f>VLOOKUP(A102,'[2]tong 2 dot'!$A$7:$E$379,5,0)</f>
        <v>Nữ</v>
      </c>
      <c r="J102" s="68" t="s">
        <v>660</v>
      </c>
      <c r="K102" s="68" t="str">
        <f>VLOOKUP(A102,'[2]tong 2 dot'!$A$7:$J$379,10,0)</f>
        <v>QH-2018-E</v>
      </c>
      <c r="L102" s="63"/>
      <c r="M102" s="69"/>
      <c r="N102" s="69"/>
      <c r="O102" s="63" t="str">
        <f>VLOOKUP(A102,'[3]fie nguon'!$C$2:$L$348,10,0)</f>
        <v>Quản trị dòng tiền tại công ty TNHH Phân phối Công nghệ và Dịch vụ mới Rồng Việt</v>
      </c>
      <c r="P102" s="63" t="str">
        <f>VLOOKUP(A102,'[3]fie nguon'!$C$2:$N$348,12,0)</f>
        <v>TS. Đỗ Hồng Nhung</v>
      </c>
      <c r="Q102" s="63" t="str">
        <f>VLOOKUP(A102,'[3]fie nguon'!$C$2:$O$348,13,0)</f>
        <v>Trường ĐH Kinh tế Quốc dân</v>
      </c>
      <c r="R102" s="63" t="str">
        <f>VLOOKUP(A102,'[3]fie nguon'!$C$2:$T$349,18,0)</f>
        <v>687/QĐ-ĐHKT ngày 19/03/2020</v>
      </c>
      <c r="S102" s="69"/>
      <c r="T102" s="70"/>
      <c r="U102" s="71"/>
      <c r="V102" s="72"/>
      <c r="W102" s="69" t="s">
        <v>33</v>
      </c>
      <c r="X102" s="68" t="str">
        <f>VLOOKUP(A102,'[2]tong 2 dot'!$A$7:$K$379,11,0)</f>
        <v>3286/QĐ-ĐHKT ngày 7/12/2018</v>
      </c>
      <c r="Y102" s="70"/>
      <c r="Z102" s="69"/>
      <c r="AA102" s="69"/>
      <c r="AB102" s="69"/>
      <c r="AC102" s="69"/>
      <c r="AD102" s="69"/>
      <c r="AE102" s="69"/>
      <c r="AF102" s="67" t="s">
        <v>563</v>
      </c>
      <c r="AG102" s="73" t="s">
        <v>564</v>
      </c>
      <c r="AH102" s="76"/>
      <c r="AJ102" s="47" t="e">
        <f>VLOOKUP(A103,[1]QLKT!$AA$10:$AC$111,3,0)</f>
        <v>#N/A</v>
      </c>
      <c r="AK102" s="47"/>
    </row>
    <row r="103" spans="1:37" ht="79.5" customHeight="1">
      <c r="A103" s="82" t="str">
        <f t="shared" ref="A103:A106" si="5">TRIM(D103)&amp;" "&amp;TRIM(E103)&amp;" "&amp;TRIM(G103)</f>
        <v>Trương Đức Hải 01/12/1990</v>
      </c>
      <c r="B103" s="63">
        <v>97</v>
      </c>
      <c r="C103" s="68">
        <f>VLOOKUP(A103,'[2]tong 2 dot'!$A$7:$C$359,3,0)</f>
        <v>18057640</v>
      </c>
      <c r="D103" s="83" t="s">
        <v>565</v>
      </c>
      <c r="E103" s="84" t="s">
        <v>566</v>
      </c>
      <c r="F103" s="66"/>
      <c r="G103" s="85" t="s">
        <v>567</v>
      </c>
      <c r="H103" s="68" t="str">
        <f>VLOOKUP(A103,'[2]tong 2 dot'!$A$7:$G$379,7,0)</f>
        <v>Hải Dương</v>
      </c>
      <c r="I103" s="68" t="str">
        <f>VLOOKUP(A103,'[2]tong 2 dot'!$A$7:$E$379,5,0)</f>
        <v>Nam</v>
      </c>
      <c r="J103" s="68" t="str">
        <f>VLOOKUP(A103,'[2]tong 2 dot'!$A$7:$H$379,8,0)</f>
        <v>KTQT</v>
      </c>
      <c r="K103" s="68" t="str">
        <f>VLOOKUP(A103,'[2]tong 2 dot'!$A$7:$J$379,10,0)</f>
        <v>QH-2018-E</v>
      </c>
      <c r="L103" s="63"/>
      <c r="M103" s="69" t="s">
        <v>337</v>
      </c>
      <c r="N103" s="69"/>
      <c r="O103" s="63" t="str">
        <f>VLOOKUP(A103,'[3]fie nguon'!$C$2:$L$348,10,0)</f>
        <v>Thu hút đầu tư trực tiếp nước ngoài vào tỉnh Hải Dương</v>
      </c>
      <c r="P103" s="63" t="str">
        <f>VLOOKUP(A103,'[3]fie nguon'!$C$2:$N$348,12,0)</f>
        <v>PGS.TS Nguyễn Thị Kim Chi</v>
      </c>
      <c r="Q103" s="63" t="str">
        <f>VLOOKUP(A103,'[3]fie nguon'!$C$2:$O$348,13,0)</f>
        <v xml:space="preserve"> Trường ĐH Kinh tế, ĐHQG Hà Nội</v>
      </c>
      <c r="R103" s="63" t="str">
        <f>VLOOKUP(A103,'[3]fie nguon'!$C$2:$T$349,18,0)</f>
        <v>698/QĐ-ĐHKT ngày 19/03/2020</v>
      </c>
      <c r="S103" s="69"/>
      <c r="T103" s="70"/>
      <c r="U103" s="71"/>
      <c r="V103" s="72"/>
      <c r="W103" s="69" t="s">
        <v>37</v>
      </c>
      <c r="X103" s="68" t="str">
        <f>VLOOKUP(A103,'[2]tong 2 dot'!$A$7:$K$379,11,0)</f>
        <v>3286/QĐ-ĐHKT ngày 7/12/2018</v>
      </c>
      <c r="Y103" s="70"/>
      <c r="Z103" s="69"/>
      <c r="AA103" s="69"/>
      <c r="AB103" s="69"/>
      <c r="AC103" s="69"/>
      <c r="AD103" s="69"/>
      <c r="AE103" s="69"/>
      <c r="AF103" s="67" t="s">
        <v>568</v>
      </c>
      <c r="AG103" s="73" t="s">
        <v>569</v>
      </c>
      <c r="AH103" s="76"/>
      <c r="AJ103" s="47" t="e">
        <f>VLOOKUP(A104,[1]QLKT!$AA$10:$AC$111,3,0)</f>
        <v>#N/A</v>
      </c>
      <c r="AK103" s="47"/>
    </row>
    <row r="104" spans="1:37" ht="79.5" customHeight="1">
      <c r="A104" s="82" t="str">
        <f t="shared" si="5"/>
        <v>Nguyễn Thị Thùy Dung 28/12/1982</v>
      </c>
      <c r="B104" s="63">
        <v>98</v>
      </c>
      <c r="C104" s="68">
        <f>VLOOKUP(A104,'[2]tong 2 dot'!$A$7:$C$359,3,0)</f>
        <v>18057655</v>
      </c>
      <c r="D104" s="83" t="s">
        <v>500</v>
      </c>
      <c r="E104" s="84" t="s">
        <v>167</v>
      </c>
      <c r="F104" s="66"/>
      <c r="G104" s="85" t="s">
        <v>570</v>
      </c>
      <c r="H104" s="68" t="str">
        <f>VLOOKUP(A104,'[2]tong 2 dot'!$A$7:$G$379,7,0)</f>
        <v>Hà Nội</v>
      </c>
      <c r="I104" s="68" t="str">
        <f>VLOOKUP(A104,'[2]tong 2 dot'!$A$7:$E$379,5,0)</f>
        <v>Nữ</v>
      </c>
      <c r="J104" s="68" t="str">
        <f>VLOOKUP(A104,'[2]tong 2 dot'!$A$7:$H$379,8,0)</f>
        <v>Kế toán</v>
      </c>
      <c r="K104" s="68" t="str">
        <f>VLOOKUP(A104,'[2]tong 2 dot'!$A$7:$J$379,10,0)</f>
        <v>QH-2018-E</v>
      </c>
      <c r="L104" s="63"/>
      <c r="M104" s="69" t="s">
        <v>292</v>
      </c>
      <c r="N104" s="69"/>
      <c r="O104" s="63" t="str">
        <f>VLOOKUP(A104,'[3]fie nguon'!$C$2:$L$348,10,0)</f>
        <v>Công tác kế toán theo mô hình tự chủ tài chính tại Bệnh viện đa khoa huyện Ba Vì</v>
      </c>
      <c r="P104" s="63" t="str">
        <f>VLOOKUP(A104,'[3]fie nguon'!$C$2:$N$348,12,0)</f>
        <v>TS. Đỗ Kiều Oanh</v>
      </c>
      <c r="Q104" s="63" t="str">
        <f>VLOOKUP(A104,'[3]fie nguon'!$C$2:$O$348,13,0)</f>
        <v xml:space="preserve"> Trường ĐH Kinh tế, ĐHQG Hà Nội</v>
      </c>
      <c r="R104" s="63" t="str">
        <f>VLOOKUP(A104,'[3]fie nguon'!$C$2:$T$349,18,0)</f>
        <v>635/QĐ-ĐHKT ngày 19/03/2020</v>
      </c>
      <c r="S104" s="69"/>
      <c r="T104" s="70"/>
      <c r="U104" s="71"/>
      <c r="V104" s="72"/>
      <c r="W104" s="69" t="s">
        <v>33</v>
      </c>
      <c r="X104" s="68" t="str">
        <f>VLOOKUP(A104,'[2]tong 2 dot'!$A$7:$K$379,11,0)</f>
        <v>3286/QĐ-ĐHKT ngày 7/12/2018</v>
      </c>
      <c r="Y104" s="70"/>
      <c r="Z104" s="69"/>
      <c r="AA104" s="69"/>
      <c r="AB104" s="69"/>
      <c r="AC104" s="69"/>
      <c r="AD104" s="69"/>
      <c r="AE104" s="69"/>
      <c r="AF104" s="67" t="s">
        <v>571</v>
      </c>
      <c r="AG104" s="73" t="s">
        <v>572</v>
      </c>
      <c r="AH104" s="76"/>
      <c r="AJ104" s="47" t="e">
        <f>VLOOKUP(A105,[1]QLKT!$AA$10:$AC$111,3,0)</f>
        <v>#N/A</v>
      </c>
      <c r="AK104" s="47"/>
    </row>
    <row r="105" spans="1:37" ht="79.5" customHeight="1">
      <c r="A105" s="82" t="str">
        <f t="shared" si="5"/>
        <v>Nguyễn Kim Dung 02/02/1990</v>
      </c>
      <c r="B105" s="63">
        <v>99</v>
      </c>
      <c r="C105" s="68">
        <f>VLOOKUP(A105,'[2]tong 2 dot'!$A$7:$C$359,3,0)</f>
        <v>18057699</v>
      </c>
      <c r="D105" s="83" t="s">
        <v>573</v>
      </c>
      <c r="E105" s="84" t="s">
        <v>167</v>
      </c>
      <c r="F105" s="66"/>
      <c r="G105" s="85" t="s">
        <v>574</v>
      </c>
      <c r="H105" s="68" t="str">
        <f>VLOOKUP(A105,'[2]tong 2 dot'!$A$7:$G$379,7,0)</f>
        <v>Hải Dương</v>
      </c>
      <c r="I105" s="68" t="str">
        <f>VLOOKUP(A105,'[2]tong 2 dot'!$A$7:$E$379,5,0)</f>
        <v>Nữ</v>
      </c>
      <c r="J105" s="68" t="str">
        <f>VLOOKUP(A105,'[2]tong 2 dot'!$A$7:$H$379,8,0)</f>
        <v>TCNH</v>
      </c>
      <c r="K105" s="68" t="str">
        <f>VLOOKUP(A105,'[2]tong 2 dot'!$A$7:$J$379,10,0)</f>
        <v>QH-2018-E</v>
      </c>
      <c r="L105" s="63"/>
      <c r="M105" s="69" t="s">
        <v>575</v>
      </c>
      <c r="N105" s="69"/>
      <c r="O105" s="63" t="str">
        <f>VLOOKUP(A105,'[3]fie nguon'!$C$2:$L$348,10,0)</f>
        <v>Phát triển dịch vụ phi tín dụng tại Ngân hàng TMCP Ngoại thương Việt Nam - Chi nhánh Sóc Sơn</v>
      </c>
      <c r="P105" s="63" t="str">
        <f>VLOOKUP(A105,'[3]fie nguon'!$C$2:$N$348,12,0)</f>
        <v>TS. Nguyễn Thị Nhung</v>
      </c>
      <c r="Q105" s="63" t="str">
        <f>VLOOKUP(A105,'[3]fie nguon'!$C$2:$O$348,13,0)</f>
        <v xml:space="preserve"> Trường ĐH Kinh tế, ĐHQG Hà Nội</v>
      </c>
      <c r="R105" s="63" t="str">
        <f>VLOOKUP(A105,'[3]fie nguon'!$C$2:$T$349,18,0)</f>
        <v>659/QĐ-ĐHKT ngày 19/03/2020</v>
      </c>
      <c r="S105" s="69"/>
      <c r="T105" s="70"/>
      <c r="U105" s="71"/>
      <c r="V105" s="72"/>
      <c r="W105" s="69" t="s">
        <v>33</v>
      </c>
      <c r="X105" s="68" t="str">
        <f>VLOOKUP(A105,'[2]tong 2 dot'!$A$7:$K$379,11,0)</f>
        <v>3286/QĐ-ĐHKT ngày 7/12/2018</v>
      </c>
      <c r="Y105" s="70"/>
      <c r="Z105" s="69"/>
      <c r="AA105" s="69"/>
      <c r="AB105" s="69"/>
      <c r="AC105" s="69"/>
      <c r="AD105" s="69"/>
      <c r="AE105" s="69"/>
      <c r="AF105" s="67" t="s">
        <v>576</v>
      </c>
      <c r="AG105" s="73" t="s">
        <v>577</v>
      </c>
      <c r="AH105" s="76"/>
      <c r="AJ105" s="47" t="e">
        <f>VLOOKUP(A106,[1]QLKT!$AA$10:$AC$111,3,0)</f>
        <v>#N/A</v>
      </c>
      <c r="AK105" s="47"/>
    </row>
    <row r="106" spans="1:37" ht="79.5" customHeight="1">
      <c r="A106" s="82" t="str">
        <f t="shared" si="5"/>
        <v>Nguyễn Thị Thúy 05/06/1985</v>
      </c>
      <c r="B106" s="63">
        <v>100</v>
      </c>
      <c r="C106" s="64" t="s">
        <v>582</v>
      </c>
      <c r="D106" s="83" t="s">
        <v>103</v>
      </c>
      <c r="E106" s="84" t="s">
        <v>578</v>
      </c>
      <c r="F106" s="66"/>
      <c r="G106" s="85" t="s">
        <v>579</v>
      </c>
      <c r="H106" s="68" t="s">
        <v>583</v>
      </c>
      <c r="I106" s="68" t="s">
        <v>38</v>
      </c>
      <c r="J106" s="68" t="s">
        <v>292</v>
      </c>
      <c r="K106" s="68" t="s">
        <v>47</v>
      </c>
      <c r="L106" s="63"/>
      <c r="M106" s="68" t="s">
        <v>292</v>
      </c>
      <c r="N106" s="69"/>
      <c r="O106" s="63" t="str">
        <f>VLOOKUP(A106,'[3]fie nguon'!$C$2:$L$348,10,0)</f>
        <v>Phân tích và dự báo tài chính tại Công ty Cổ phần Y tế Quang Minh</v>
      </c>
      <c r="P106" s="63" t="str">
        <f>VLOOKUP(A106,'[3]fie nguon'!$C$2:$N$348,12,0)</f>
        <v>TS. Nguyễn Thị Hồng Thúy</v>
      </c>
      <c r="Q106" s="63" t="str">
        <f>VLOOKUP(A106,'[3]fie nguon'!$C$2:$O$348,13,0)</f>
        <v xml:space="preserve"> Trường ĐH Kinh tế, ĐHQG Hà Nội</v>
      </c>
      <c r="R106" s="63" t="str">
        <f>VLOOKUP(A106,'[3]fie nguon'!$C$2:$T$349,18,0)</f>
        <v>639/QĐ-ĐHKT ngày 19/03/2020</v>
      </c>
      <c r="S106" s="69"/>
      <c r="T106" s="70"/>
      <c r="U106" s="71"/>
      <c r="V106" s="72"/>
      <c r="W106" s="69" t="s">
        <v>33</v>
      </c>
      <c r="X106" s="68" t="s">
        <v>79</v>
      </c>
      <c r="Y106" s="70"/>
      <c r="Z106" s="69"/>
      <c r="AA106" s="69"/>
      <c r="AB106" s="69"/>
      <c r="AC106" s="69"/>
      <c r="AD106" s="69"/>
      <c r="AE106" s="69"/>
      <c r="AF106" s="67" t="s">
        <v>580</v>
      </c>
      <c r="AG106" s="73" t="s">
        <v>581</v>
      </c>
      <c r="AH106" s="76"/>
      <c r="AJ106" s="47" t="e">
        <f>VLOOKUP(A107,[1]QLKT!$AA$10:$AC$111,3,0)</f>
        <v>#N/A</v>
      </c>
      <c r="AK106" s="47"/>
    </row>
    <row r="107" spans="1:37" ht="79.5" customHeight="1">
      <c r="A107" s="82" t="str">
        <f t="shared" si="4"/>
        <v>Lê Thị Tầm 08/10/1995</v>
      </c>
      <c r="B107" s="63">
        <v>101</v>
      </c>
      <c r="C107" s="68">
        <f>VLOOKUP(A107,'[2]tong 2 dot'!$A$7:$C$359,3,0)</f>
        <v>18057624</v>
      </c>
      <c r="D107" s="83" t="s">
        <v>157</v>
      </c>
      <c r="E107" s="84" t="s">
        <v>585</v>
      </c>
      <c r="F107" s="66"/>
      <c r="G107" s="85" t="s">
        <v>586</v>
      </c>
      <c r="H107" s="63" t="str">
        <f>VLOOKUP(A107,'[2]tong 2 dot'!$A$7:$G$379,7,0)</f>
        <v>Thanh Hóa</v>
      </c>
      <c r="I107" s="68" t="str">
        <f>VLOOKUP(A107,'[2]tong 2 dot'!$A$7:$E$379,5,0)</f>
        <v>Nữ</v>
      </c>
      <c r="J107" s="68" t="str">
        <f>VLOOKUP(A107,'[2]tong 2 dot'!$A$7:$H$379,8,0)</f>
        <v>QTKD</v>
      </c>
      <c r="K107" s="68" t="str">
        <f>VLOOKUP(A107,'[2]tong 2 dot'!$A$7:$J$379,10,0)</f>
        <v>QH-2018-E</v>
      </c>
      <c r="L107" s="63"/>
      <c r="M107" s="69" t="s">
        <v>106</v>
      </c>
      <c r="N107" s="69"/>
      <c r="O107" s="63" t="str">
        <f>VLOOKUP(A107,'[3]fie nguon'!$C$2:$L$348,10,0)</f>
        <v>Chiến lược cạnh tranh trong công tác tuyển sinh hệ Đại học chính quy tại Trường Đại học Công nghệ Đông Á</v>
      </c>
      <c r="P107" s="63" t="str">
        <f>VLOOKUP(A107,'[3]fie nguon'!$C$2:$N$348,12,0)</f>
        <v>PGS.TS. Trần Anh Tài</v>
      </c>
      <c r="Q107" s="63" t="str">
        <f>VLOOKUP(A107,'[3]fie nguon'!$C$2:$O$348,13,0)</f>
        <v xml:space="preserve"> Trường ĐH Kinh tế, ĐHQG Hà Nội</v>
      </c>
      <c r="R107" s="63" t="str">
        <f>VLOOKUP(A107,'[3]fie nguon'!$C$2:$T$349,18,0)</f>
        <v>605/QĐ-ĐHKT ngày 19/03/2020</v>
      </c>
      <c r="S107" s="69"/>
      <c r="T107" s="70"/>
      <c r="U107" s="71"/>
      <c r="V107" s="72"/>
      <c r="W107" s="69" t="s">
        <v>33</v>
      </c>
      <c r="X107" s="68" t="str">
        <f>VLOOKUP(A107,'[2]tong 2 dot'!$A$7:$K$379,11,0)</f>
        <v>3286/QĐ-ĐHKT ngày 7/12/2018</v>
      </c>
      <c r="Y107" s="70"/>
      <c r="Z107" s="69"/>
      <c r="AA107" s="69"/>
      <c r="AB107" s="69"/>
      <c r="AC107" s="69"/>
      <c r="AD107" s="69"/>
      <c r="AE107" s="69"/>
      <c r="AF107" s="67" t="s">
        <v>588</v>
      </c>
      <c r="AG107" s="73" t="s">
        <v>589</v>
      </c>
      <c r="AH107" s="76" t="s">
        <v>1250</v>
      </c>
      <c r="AJ107" s="47" t="e">
        <f>VLOOKUP(A108,[1]QLKT!$AA$10:$AC$111,3,0)</f>
        <v>#N/A</v>
      </c>
      <c r="AK107" s="47"/>
    </row>
    <row r="108" spans="1:37" ht="79.5" customHeight="1">
      <c r="A108" s="82" t="str">
        <f t="shared" ref="A108:A157" si="6">TRIM(D108)&amp;" "&amp;TRIM(E108)&amp;" "&amp;TRIM(G108)</f>
        <v>Bùi Trần Hoàn 28/08/1991</v>
      </c>
      <c r="B108" s="63">
        <v>102</v>
      </c>
      <c r="C108" s="68">
        <f>VLOOKUP(A108,'[2]tong 2 dot'!$A$7:$C$359,3,0)</f>
        <v>18057609</v>
      </c>
      <c r="D108" s="83" t="s">
        <v>590</v>
      </c>
      <c r="E108" s="84" t="s">
        <v>591</v>
      </c>
      <c r="F108" s="66"/>
      <c r="G108" s="85" t="s">
        <v>592</v>
      </c>
      <c r="H108" s="68" t="str">
        <f>VLOOKUP(A108,'[2]tong 2 dot'!$A$7:$G$379,7,0)</f>
        <v>Nghệ An</v>
      </c>
      <c r="I108" s="68" t="str">
        <f>VLOOKUP(A108,'[2]tong 2 dot'!$A$7:$E$379,5,0)</f>
        <v>Nam</v>
      </c>
      <c r="J108" s="68" t="str">
        <f>VLOOKUP(A108,'[2]tong 2 dot'!$A$7:$H$379,8,0)</f>
        <v>QTKD</v>
      </c>
      <c r="K108" s="68" t="str">
        <f>VLOOKUP(A108,'[2]tong 2 dot'!$A$7:$J$379,10,0)</f>
        <v>QH-2018-E</v>
      </c>
      <c r="L108" s="63"/>
      <c r="M108" s="69" t="s">
        <v>106</v>
      </c>
      <c r="N108" s="69"/>
      <c r="O108" s="63" t="str">
        <f>VLOOKUP(A108,'[3]fie nguon'!$C$2:$L$348,10,0)</f>
        <v>Văn hóa doanh nghiệp Công ty TNHH Daiwa house Việt Nam</v>
      </c>
      <c r="P108" s="63" t="str">
        <f>VLOOKUP(A108,'[3]fie nguon'!$C$2:$N$348,12,0)</f>
        <v>TS. Nguyễn Hồng Chỉnh</v>
      </c>
      <c r="Q108" s="63" t="str">
        <f>VLOOKUP(A108,'[3]fie nguon'!$C$2:$O$348,13,0)</f>
        <v>Học viện Tài chính</v>
      </c>
      <c r="R108" s="63" t="str">
        <f>VLOOKUP(A108,'[3]fie nguon'!$C$2:$T$349,18,0)</f>
        <v>600/QĐ-ĐHKT ngày 19/03/2020</v>
      </c>
      <c r="S108" s="69"/>
      <c r="T108" s="70"/>
      <c r="U108" s="71"/>
      <c r="V108" s="72"/>
      <c r="W108" s="69" t="s">
        <v>33</v>
      </c>
      <c r="X108" s="68" t="str">
        <f>VLOOKUP(A108,'[2]tong 2 dot'!$A$7:$K$379,11,0)</f>
        <v>3286/QĐ-ĐHKT ngày 7/12/2018</v>
      </c>
      <c r="Y108" s="70"/>
      <c r="Z108" s="69"/>
      <c r="AA108" s="69"/>
      <c r="AB108" s="69"/>
      <c r="AC108" s="69"/>
      <c r="AD108" s="69"/>
      <c r="AE108" s="69"/>
      <c r="AF108" s="67" t="s">
        <v>593</v>
      </c>
      <c r="AG108" s="73" t="s">
        <v>594</v>
      </c>
      <c r="AH108" s="76" t="s">
        <v>1251</v>
      </c>
      <c r="AJ108" s="47" t="str">
        <f>VLOOKUP(A109,[1]QLKT!$AA$10:$AC$111,3,0)</f>
        <v>a</v>
      </c>
      <c r="AK108" s="47"/>
    </row>
    <row r="109" spans="1:37" ht="79.5" customHeight="1">
      <c r="A109" s="82" t="str">
        <f t="shared" si="6"/>
        <v>Nguyễn Song Luân 06/11/1987</v>
      </c>
      <c r="B109" s="63">
        <v>103</v>
      </c>
      <c r="C109" s="68">
        <v>17058132</v>
      </c>
      <c r="D109" s="83" t="s">
        <v>595</v>
      </c>
      <c r="E109" s="84" t="s">
        <v>596</v>
      </c>
      <c r="F109" s="66"/>
      <c r="G109" s="85" t="s">
        <v>597</v>
      </c>
      <c r="H109" s="68" t="s">
        <v>598</v>
      </c>
      <c r="I109" s="68" t="s">
        <v>35</v>
      </c>
      <c r="J109" s="68" t="s">
        <v>40</v>
      </c>
      <c r="K109" s="68" t="s">
        <v>39</v>
      </c>
      <c r="L109" s="63">
        <v>60340410</v>
      </c>
      <c r="M109" s="69" t="s">
        <v>1066</v>
      </c>
      <c r="N109" s="69"/>
      <c r="O109" s="63" t="s">
        <v>599</v>
      </c>
      <c r="P109" s="63" t="s">
        <v>600</v>
      </c>
      <c r="Q109" s="63" t="s">
        <v>601</v>
      </c>
      <c r="R109" s="63" t="s">
        <v>602</v>
      </c>
      <c r="S109" s="69"/>
      <c r="T109" s="70"/>
      <c r="U109" s="71"/>
      <c r="V109" s="72"/>
      <c r="W109" s="69" t="s">
        <v>33</v>
      </c>
      <c r="X109" s="68" t="s">
        <v>603</v>
      </c>
      <c r="Y109" s="70"/>
      <c r="Z109" s="69"/>
      <c r="AA109" s="69"/>
      <c r="AB109" s="69"/>
      <c r="AC109" s="69"/>
      <c r="AD109" s="69"/>
      <c r="AE109" s="69"/>
      <c r="AF109" s="67" t="s">
        <v>604</v>
      </c>
      <c r="AG109" s="73" t="s">
        <v>605</v>
      </c>
      <c r="AH109" s="76">
        <f>13350</f>
        <v>13350</v>
      </c>
      <c r="AI109" s="48" t="s">
        <v>1126</v>
      </c>
      <c r="AJ109" s="47" t="e">
        <f>VLOOKUP(A110,[1]QLKT!$AA$10:$AC$111,3,0)</f>
        <v>#N/A</v>
      </c>
      <c r="AK109" s="47"/>
    </row>
    <row r="110" spans="1:37" ht="79.5" customHeight="1">
      <c r="A110" s="82" t="str">
        <f t="shared" si="6"/>
        <v>Nguyễn Đăng Khoa 12/02/1979</v>
      </c>
      <c r="B110" s="63">
        <v>104</v>
      </c>
      <c r="C110" s="68">
        <v>18057541</v>
      </c>
      <c r="D110" s="83" t="s">
        <v>606</v>
      </c>
      <c r="E110" s="84" t="s">
        <v>607</v>
      </c>
      <c r="F110" s="66"/>
      <c r="G110" s="85" t="s">
        <v>608</v>
      </c>
      <c r="H110" s="68" t="s">
        <v>42</v>
      </c>
      <c r="I110" s="68" t="s">
        <v>35</v>
      </c>
      <c r="J110" s="68" t="s">
        <v>40</v>
      </c>
      <c r="K110" s="68" t="s">
        <v>47</v>
      </c>
      <c r="L110" s="63"/>
      <c r="M110" s="69"/>
      <c r="N110" s="69"/>
      <c r="O110" s="63" t="str">
        <f>VLOOKUP(A110,'[3]fie nguon'!$C$2:$L$348,10,0)</f>
        <v>Phát triển nhân lực công chức lãnh đạo, quản lý tại Kiểm toán nhà nước Việt Nam</v>
      </c>
      <c r="P110" s="63" t="str">
        <f>VLOOKUP(A110,'[3]fie nguon'!$C$2:$N$348,12,0)</f>
        <v>PGS.TS Phạm Thị Hồng Điệp</v>
      </c>
      <c r="Q110" s="63" t="str">
        <f>VLOOKUP(A110,'[3]fie nguon'!$C$2:$O$348,13,0)</f>
        <v xml:space="preserve"> Trường ĐH Kinh tế, ĐHQG Hà Nội</v>
      </c>
      <c r="R110" s="63" t="str">
        <f>VLOOKUP(A110,'[3]fie nguon'!$C$2:$T$349,18,0)</f>
        <v>552/QĐ-ĐHKT ngày 19/03/2020</v>
      </c>
      <c r="S110" s="69"/>
      <c r="T110" s="70"/>
      <c r="U110" s="71"/>
      <c r="V110" s="72"/>
      <c r="W110" s="69" t="s">
        <v>33</v>
      </c>
      <c r="X110" s="68" t="s">
        <v>79</v>
      </c>
      <c r="Y110" s="70"/>
      <c r="Z110" s="69"/>
      <c r="AA110" s="69"/>
      <c r="AB110" s="69"/>
      <c r="AC110" s="69"/>
      <c r="AD110" s="69"/>
      <c r="AE110" s="69"/>
      <c r="AF110" s="67" t="s">
        <v>609</v>
      </c>
      <c r="AG110" s="73" t="s">
        <v>610</v>
      </c>
      <c r="AH110" s="76" t="s">
        <v>1235</v>
      </c>
      <c r="AJ110" s="47" t="str">
        <f>VLOOKUP(A111,[1]QLKT!$AA$10:$AC$111,3,0)</f>
        <v>a</v>
      </c>
      <c r="AK110" s="47"/>
    </row>
    <row r="111" spans="1:37" ht="79.5" customHeight="1">
      <c r="A111" s="82" t="str">
        <f t="shared" si="6"/>
        <v>Nguyễn Hữu Tuấn 01/09/1984</v>
      </c>
      <c r="B111" s="63">
        <v>105</v>
      </c>
      <c r="C111" s="68">
        <f>VLOOKUP(A111,'[2]tong 2 dot'!$A$7:$C$359,3,0)</f>
        <v>18057585</v>
      </c>
      <c r="D111" s="83" t="s">
        <v>344</v>
      </c>
      <c r="E111" s="84" t="s">
        <v>177</v>
      </c>
      <c r="F111" s="66"/>
      <c r="G111" s="85" t="s">
        <v>611</v>
      </c>
      <c r="H111" s="68" t="str">
        <f>VLOOKUP(A111,'[2]tong 2 dot'!$A$7:$G$379,7,0)</f>
        <v>Thanh Hóa</v>
      </c>
      <c r="I111" s="68" t="str">
        <f>VLOOKUP(A111,'[2]tong 2 dot'!$A$7:$E$379,5,0)</f>
        <v>Nam</v>
      </c>
      <c r="J111" s="68" t="s">
        <v>40</v>
      </c>
      <c r="K111" s="68" t="str">
        <f>VLOOKUP(A111,'[2]tong 2 dot'!$A$7:$J$379,10,0)</f>
        <v>QH-2018-E</v>
      </c>
      <c r="L111" s="63"/>
      <c r="M111" s="69"/>
      <c r="N111" s="69"/>
      <c r="O111" s="63" t="str">
        <f>VLOOKUP(A111,'[3]fie nguon'!$C$2:$L$348,10,0)</f>
        <v xml:space="preserve">Quản lý hoạt động kinh doanh của Công ty trách nhiệm hữu hạn một thành viên Yên Mỹ </v>
      </c>
      <c r="P111" s="63" t="str">
        <f>VLOOKUP(A111,'[3]fie nguon'!$C$2:$N$348,12,0)</f>
        <v>PGS.TS Phạm Thị Hồng Điệp</v>
      </c>
      <c r="Q111" s="63" t="str">
        <f>VLOOKUP(A111,'[3]fie nguon'!$C$2:$O$348,13,0)</f>
        <v xml:space="preserve"> Trường ĐH Kinh tế, ĐHQG Hà Nội</v>
      </c>
      <c r="R111" s="63" t="str">
        <f>VLOOKUP(A111,'[3]fie nguon'!$C$2:$T$349,18,0)</f>
        <v>587/QĐ-ĐHKT ngày 19/03/2020</v>
      </c>
      <c r="S111" s="69"/>
      <c r="T111" s="70"/>
      <c r="U111" s="71"/>
      <c r="V111" s="72"/>
      <c r="W111" s="69" t="s">
        <v>33</v>
      </c>
      <c r="X111" s="68" t="str">
        <f>VLOOKUP(A111,'[2]tong 2 dot'!$A$7:$K$379,11,0)</f>
        <v>3286/QĐ-ĐHKT ngày 7/12/2018</v>
      </c>
      <c r="Y111" s="70"/>
      <c r="Z111" s="69"/>
      <c r="AA111" s="69"/>
      <c r="AB111" s="69"/>
      <c r="AC111" s="69"/>
      <c r="AD111" s="69"/>
      <c r="AE111" s="69"/>
      <c r="AF111" s="67" t="s">
        <v>612</v>
      </c>
      <c r="AG111" s="73" t="s">
        <v>613</v>
      </c>
      <c r="AH111" s="76"/>
      <c r="AJ111" s="47" t="str">
        <f>VLOOKUP(A112,[1]QLKT!$AA$10:$AC$111,3,0)</f>
        <v>a</v>
      </c>
      <c r="AK111" s="47"/>
    </row>
    <row r="112" spans="1:37" ht="79.5" customHeight="1">
      <c r="A112" s="82" t="str">
        <f t="shared" si="6"/>
        <v>Trần Hà My 24/02/1994</v>
      </c>
      <c r="B112" s="63">
        <v>106</v>
      </c>
      <c r="C112" s="68">
        <f>VLOOKUP(A112,'[2]tong 2 dot'!$A$7:$C$359,3,0)</f>
        <v>18057548</v>
      </c>
      <c r="D112" s="83" t="s">
        <v>614</v>
      </c>
      <c r="E112" s="84" t="s">
        <v>615</v>
      </c>
      <c r="F112" s="66"/>
      <c r="G112" s="85" t="s">
        <v>616</v>
      </c>
      <c r="H112" s="68" t="str">
        <f>VLOOKUP(A112,'[2]tong 2 dot'!$A$7:$G$379,7,0)</f>
        <v>Hà Nội</v>
      </c>
      <c r="I112" s="68" t="str">
        <f>VLOOKUP(A112,'[2]tong 2 dot'!$A$7:$E$379,5,0)</f>
        <v>Nữ</v>
      </c>
      <c r="J112" s="68" t="s">
        <v>40</v>
      </c>
      <c r="K112" s="68" t="str">
        <f>VLOOKUP(A112,'[2]tong 2 dot'!$A$7:$J$379,10,0)</f>
        <v>QH-2018-E</v>
      </c>
      <c r="L112" s="63"/>
      <c r="M112" s="69"/>
      <c r="N112" s="69"/>
      <c r="O112" s="63" t="str">
        <f>VLOOKUP(A112,'[3]fie nguon'!$C$2:$L$348,10,0)</f>
        <v>Chất lượng công chức tại tổng cục dân số kế hoạch hóa gia đình</v>
      </c>
      <c r="P112" s="63" t="str">
        <f>VLOOKUP(A112,'[3]fie nguon'!$C$2:$N$348,12,0)</f>
        <v>TS. Hoàng Thị Hương</v>
      </c>
      <c r="Q112" s="63" t="str">
        <f>VLOOKUP(A112,'[3]fie nguon'!$C$2:$O$348,13,0)</f>
        <v xml:space="preserve"> Trường ĐH Kinh tế, ĐHQG Hà Nội</v>
      </c>
      <c r="R112" s="63" t="str">
        <f>VLOOKUP(A112,'[3]fie nguon'!$C$2:$T$349,18,0)</f>
        <v>778/QĐ-ĐHKT ngày 31/3/2020</v>
      </c>
      <c r="S112" s="69"/>
      <c r="T112" s="70"/>
      <c r="U112" s="71"/>
      <c r="V112" s="72"/>
      <c r="W112" s="69" t="s">
        <v>33</v>
      </c>
      <c r="X112" s="68" t="str">
        <f>VLOOKUP(A112,'[2]tong 2 dot'!$A$7:$K$379,11,0)</f>
        <v>3286/QĐ-ĐHKT ngày 7/12/2018</v>
      </c>
      <c r="Y112" s="70"/>
      <c r="Z112" s="69"/>
      <c r="AA112" s="69"/>
      <c r="AB112" s="69"/>
      <c r="AC112" s="69"/>
      <c r="AD112" s="69"/>
      <c r="AE112" s="69"/>
      <c r="AF112" s="67" t="s">
        <v>617</v>
      </c>
      <c r="AG112" s="73" t="s">
        <v>618</v>
      </c>
      <c r="AH112" s="76"/>
      <c r="AJ112" s="47" t="e">
        <f>VLOOKUP(A113,[1]QLKT!$AA$10:$AC$111,3,0)</f>
        <v>#N/A</v>
      </c>
      <c r="AK112" s="47"/>
    </row>
    <row r="113" spans="1:37" ht="79.5" customHeight="1">
      <c r="A113" s="82" t="str">
        <f t="shared" si="6"/>
        <v>Nguyễn Minh Thành 29/01/1992</v>
      </c>
      <c r="B113" s="63">
        <v>107</v>
      </c>
      <c r="C113" s="68">
        <f>VLOOKUP(A113,'[2]tong 2 dot'!$A$7:$C$359,3,0)</f>
        <v>18057573</v>
      </c>
      <c r="D113" s="83" t="s">
        <v>619</v>
      </c>
      <c r="E113" s="28" t="s">
        <v>262</v>
      </c>
      <c r="F113" s="66"/>
      <c r="G113" s="85" t="s">
        <v>620</v>
      </c>
      <c r="H113" s="68" t="str">
        <f>VLOOKUP(A113,'[2]tong 2 dot'!$A$7:$G$379,7,0)</f>
        <v>Hà Nội</v>
      </c>
      <c r="I113" s="68" t="str">
        <f>VLOOKUP(A113,'[2]tong 2 dot'!$A$7:$E$379,5,0)</f>
        <v>Nam</v>
      </c>
      <c r="J113" s="68" t="str">
        <f>VLOOKUP(A113,'[2]tong 2 dot'!$A$7:$H$379,8,0)</f>
        <v>QLKT</v>
      </c>
      <c r="K113" s="68" t="str">
        <f>VLOOKUP(A113,'[2]tong 2 dot'!$A$7:$J$379,10,0)</f>
        <v>QH-2018-E</v>
      </c>
      <c r="L113" s="63"/>
      <c r="M113" s="69" t="s">
        <v>100</v>
      </c>
      <c r="N113" s="69"/>
      <c r="O113" s="63" t="str">
        <f>VLOOKUP(A113,'[3]fie nguon'!$C$2:$L$348,10,0)</f>
        <v>Quản lý nhân lực tại công ty TNHH MTV  Thanh Bình - BCA</v>
      </c>
      <c r="P113" s="63" t="str">
        <f>VLOOKUP(A113,'[3]fie nguon'!$C$2:$N$348,12,0)</f>
        <v>PGS.TS Vũ Đức Thanh</v>
      </c>
      <c r="Q113" s="63" t="str">
        <f>VLOOKUP(A113,'[3]fie nguon'!$C$2:$O$348,13,0)</f>
        <v xml:space="preserve"> Trường ĐH Kinh tế, ĐHQG Hà Nội</v>
      </c>
      <c r="R113" s="63" t="str">
        <f>VLOOKUP(A113,'[3]fie nguon'!$C$2:$T$349,18,0)</f>
        <v>781/QĐ-ĐHKT ngày 31/3/2020</v>
      </c>
      <c r="S113" s="69"/>
      <c r="T113" s="70"/>
      <c r="U113" s="71"/>
      <c r="V113" s="72"/>
      <c r="W113" s="69" t="s">
        <v>33</v>
      </c>
      <c r="X113" s="68" t="str">
        <f>VLOOKUP(A113,'[2]tong 2 dot'!$A$7:$K$379,11,0)</f>
        <v>3286/QĐ-ĐHKT ngày 7/12/2018</v>
      </c>
      <c r="Y113" s="70"/>
      <c r="Z113" s="69"/>
      <c r="AA113" s="69"/>
      <c r="AB113" s="69"/>
      <c r="AC113" s="69"/>
      <c r="AD113" s="69"/>
      <c r="AE113" s="69"/>
      <c r="AF113" s="67" t="s">
        <v>621</v>
      </c>
      <c r="AG113" s="73" t="s">
        <v>622</v>
      </c>
      <c r="AH113" s="76" t="s">
        <v>1047</v>
      </c>
      <c r="AJ113" s="47" t="e">
        <f>VLOOKUP(A114,[1]QLKT!$AA$10:$AC$111,3,0)</f>
        <v>#N/A</v>
      </c>
      <c r="AK113" s="47"/>
    </row>
    <row r="114" spans="1:37" ht="79.5" customHeight="1">
      <c r="A114" s="82" t="str">
        <f t="shared" si="6"/>
        <v>Trần Diệu Linh 01/10/1981</v>
      </c>
      <c r="B114" s="63">
        <v>108</v>
      </c>
      <c r="C114" s="68">
        <f>VLOOKUP(A114,'[2]tong 2 dot'!$A$7:$C$359,3,0)</f>
        <v>18057545</v>
      </c>
      <c r="D114" s="83" t="s">
        <v>623</v>
      </c>
      <c r="E114" s="84" t="s">
        <v>359</v>
      </c>
      <c r="F114" s="66"/>
      <c r="G114" s="85" t="s">
        <v>624</v>
      </c>
      <c r="H114" s="68" t="str">
        <f>VLOOKUP(A114,'[2]tong 2 dot'!$A$7:$G$379,7,0)</f>
        <v>Hà Nội</v>
      </c>
      <c r="I114" s="68" t="str">
        <f>VLOOKUP(A114,'[2]tong 2 dot'!$A$7:$E$379,5,0)</f>
        <v>Nữ</v>
      </c>
      <c r="J114" s="68" t="str">
        <f>VLOOKUP(A114,'[2]tong 2 dot'!$A$7:$H$379,8,0)</f>
        <v>QLKT</v>
      </c>
      <c r="K114" s="68" t="str">
        <f>VLOOKUP(A114,'[2]tong 2 dot'!$A$7:$J$379,10,0)</f>
        <v>QH-2018-E</v>
      </c>
      <c r="L114" s="63"/>
      <c r="M114" s="69" t="s">
        <v>100</v>
      </c>
      <c r="N114" s="69"/>
      <c r="O114" s="63" t="str">
        <f>VLOOKUP(A114,'[3]fie nguon'!$C$2:$L$348,10,0)</f>
        <v>Quản lý ngân sách qua kho bạc nhà nước Hà Nội</v>
      </c>
      <c r="P114" s="63" t="str">
        <f>VLOOKUP(A114,'[3]fie nguon'!$C$2:$N$348,12,0)</f>
        <v>TS. Hoàng Thị Hương</v>
      </c>
      <c r="Q114" s="63" t="str">
        <f>VLOOKUP(A114,'[3]fie nguon'!$C$2:$O$348,13,0)</f>
        <v xml:space="preserve"> Trường ĐH Kinh tế, ĐHQG Hà Nội</v>
      </c>
      <c r="R114" s="63" t="str">
        <f>VLOOKUP(A114,'[3]fie nguon'!$C$2:$T$349,18,0)</f>
        <v>554/QĐ-ĐHKT ngày 19/03/2020</v>
      </c>
      <c r="S114" s="69"/>
      <c r="T114" s="70"/>
      <c r="U114" s="71"/>
      <c r="V114" s="72"/>
      <c r="W114" s="69" t="s">
        <v>33</v>
      </c>
      <c r="X114" s="68" t="str">
        <f>VLOOKUP(A114,'[2]tong 2 dot'!$A$7:$K$379,11,0)</f>
        <v>3286/QĐ-ĐHKT ngày 7/12/2018</v>
      </c>
      <c r="Y114" s="70"/>
      <c r="Z114" s="69"/>
      <c r="AA114" s="69"/>
      <c r="AB114" s="69"/>
      <c r="AC114" s="69"/>
      <c r="AD114" s="69"/>
      <c r="AE114" s="69"/>
      <c r="AF114" s="67" t="s">
        <v>625</v>
      </c>
      <c r="AG114" s="73" t="s">
        <v>626</v>
      </c>
      <c r="AH114" s="76"/>
      <c r="AJ114" s="47" t="e">
        <f>VLOOKUP(A115,[1]QLKT!$AA$10:$AC$111,3,0)</f>
        <v>#N/A</v>
      </c>
      <c r="AK114" s="47"/>
    </row>
    <row r="115" spans="1:37" ht="79.5" customHeight="1">
      <c r="A115" s="82" t="str">
        <f t="shared" si="6"/>
        <v>Phạm Tiến Tuấn 28/11/1992</v>
      </c>
      <c r="B115" s="63">
        <v>109</v>
      </c>
      <c r="C115" s="68">
        <f>VLOOKUP(A115,'[2]tong 2 dot'!$A$7:$C$359,3,0)</f>
        <v>18057630</v>
      </c>
      <c r="D115" s="83" t="s">
        <v>627</v>
      </c>
      <c r="E115" s="84" t="s">
        <v>177</v>
      </c>
      <c r="F115" s="66"/>
      <c r="G115" s="85" t="s">
        <v>628</v>
      </c>
      <c r="H115" s="68" t="str">
        <f>VLOOKUP(A115,'[2]tong 2 dot'!$A$7:$G$379,7,0)</f>
        <v>Bắc Giang</v>
      </c>
      <c r="I115" s="68" t="str">
        <f>VLOOKUP(A115,'[2]tong 2 dot'!$A$7:$E$379,5,0)</f>
        <v>Nam</v>
      </c>
      <c r="J115" s="68" t="str">
        <f>VLOOKUP(A115,'[2]tong 2 dot'!$A$7:$H$379,8,0)</f>
        <v>QTKD</v>
      </c>
      <c r="K115" s="68" t="str">
        <f>VLOOKUP(A115,'[2]tong 2 dot'!$A$7:$J$379,10,0)</f>
        <v>QH-2018-E</v>
      </c>
      <c r="L115" s="63"/>
      <c r="M115" s="69" t="s">
        <v>106</v>
      </c>
      <c r="N115" s="69"/>
      <c r="O115" s="63" t="str">
        <f>VLOOKUP(A115,'[3]fie nguon'!$C$2:$L$348,10,0)</f>
        <v>Tạo động lực làm việc cho người lao động tại Bưu điện tỉnh Bắc Ninh</v>
      </c>
      <c r="P115" s="63" t="str">
        <f>VLOOKUP(A115,'[3]fie nguon'!$C$2:$N$348,12,0)</f>
        <v>PGS.TS. Nguyễn Đăng Minh</v>
      </c>
      <c r="Q115" s="63" t="str">
        <f>VLOOKUP(A115,'[3]fie nguon'!$C$2:$O$348,13,0)</f>
        <v xml:space="preserve"> Trường ĐH Kinh tế, ĐHQG Hà Nội</v>
      </c>
      <c r="R115" s="63" t="str">
        <f>VLOOKUP(A115,'[3]fie nguon'!$C$2:$T$349,18,0)</f>
        <v>624/QĐ-ĐHKT ngày 19/03/2020</v>
      </c>
      <c r="S115" s="69"/>
      <c r="T115" s="70"/>
      <c r="U115" s="71"/>
      <c r="V115" s="72"/>
      <c r="W115" s="69" t="s">
        <v>33</v>
      </c>
      <c r="X115" s="68" t="str">
        <f>VLOOKUP(A115,'[2]tong 2 dot'!$A$7:$K$379,11,0)</f>
        <v>3286/QĐ-ĐHKT ngày 7/12/2018</v>
      </c>
      <c r="Y115" s="70"/>
      <c r="Z115" s="69"/>
      <c r="AA115" s="69"/>
      <c r="AB115" s="69"/>
      <c r="AC115" s="69"/>
      <c r="AD115" s="69"/>
      <c r="AE115" s="69"/>
      <c r="AF115" s="67" t="s">
        <v>629</v>
      </c>
      <c r="AG115" s="73" t="s">
        <v>630</v>
      </c>
      <c r="AH115" s="76"/>
      <c r="AJ115" s="47" t="e">
        <f>VLOOKUP(A116,[1]QLKT!$AA$10:$AC$111,3,0)</f>
        <v>#N/A</v>
      </c>
      <c r="AK115" s="47"/>
    </row>
    <row r="116" spans="1:37" s="107" customFormat="1" ht="79.5" customHeight="1">
      <c r="A116" s="97" t="str">
        <f t="shared" si="6"/>
        <v>Vũ Thị Khánh Ly 18/10/1982</v>
      </c>
      <c r="B116" s="98">
        <v>110</v>
      </c>
      <c r="C116" s="115" t="s">
        <v>634</v>
      </c>
      <c r="D116" s="100" t="s">
        <v>631</v>
      </c>
      <c r="E116" s="101" t="s">
        <v>632</v>
      </c>
      <c r="F116" s="66"/>
      <c r="G116" s="102" t="s">
        <v>633</v>
      </c>
      <c r="H116" s="99" t="s">
        <v>250</v>
      </c>
      <c r="I116" s="99" t="s">
        <v>38</v>
      </c>
      <c r="J116" s="99" t="s">
        <v>383</v>
      </c>
      <c r="K116" s="99" t="s">
        <v>471</v>
      </c>
      <c r="L116" s="63"/>
      <c r="M116" s="99" t="s">
        <v>383</v>
      </c>
      <c r="N116" s="69"/>
      <c r="O116" s="98" t="s">
        <v>635</v>
      </c>
      <c r="P116" s="98" t="s">
        <v>636</v>
      </c>
      <c r="Q116" s="98" t="s">
        <v>120</v>
      </c>
      <c r="R116" s="98" t="s">
        <v>637</v>
      </c>
      <c r="S116" s="69"/>
      <c r="T116" s="70"/>
      <c r="U116" s="71"/>
      <c r="V116" s="72"/>
      <c r="W116" s="103" t="s">
        <v>33</v>
      </c>
      <c r="X116" s="99" t="s">
        <v>472</v>
      </c>
      <c r="Y116" s="70"/>
      <c r="Z116" s="69"/>
      <c r="AA116" s="69"/>
      <c r="AB116" s="69"/>
      <c r="AC116" s="69"/>
      <c r="AD116" s="69"/>
      <c r="AE116" s="69"/>
      <c r="AF116" s="104" t="s">
        <v>638</v>
      </c>
      <c r="AG116" s="105" t="s">
        <v>639</v>
      </c>
      <c r="AH116" s="114" t="s">
        <v>1246</v>
      </c>
      <c r="AJ116" s="108" t="str">
        <f>VLOOKUP(A117,[1]QLKT!$AA$10:$AC$111,3,0)</f>
        <v>a</v>
      </c>
      <c r="AK116" s="108"/>
    </row>
    <row r="117" spans="1:37" ht="79.5" customHeight="1">
      <c r="A117" s="82" t="str">
        <f t="shared" si="6"/>
        <v>Vũ Thành Chung 25/11/1984</v>
      </c>
      <c r="B117" s="63">
        <v>111</v>
      </c>
      <c r="C117" s="64" t="s">
        <v>645</v>
      </c>
      <c r="D117" s="83" t="s">
        <v>640</v>
      </c>
      <c r="E117" s="84" t="s">
        <v>641</v>
      </c>
      <c r="F117" s="66"/>
      <c r="G117" s="85" t="s">
        <v>642</v>
      </c>
      <c r="H117" s="68" t="s">
        <v>77</v>
      </c>
      <c r="I117" s="68" t="s">
        <v>35</v>
      </c>
      <c r="J117" s="68" t="s">
        <v>44</v>
      </c>
      <c r="K117" s="68" t="s">
        <v>47</v>
      </c>
      <c r="L117" s="63"/>
      <c r="M117" s="69" t="s">
        <v>100</v>
      </c>
      <c r="N117" s="69"/>
      <c r="O117" s="63" t="str">
        <f>VLOOKUP(A117,'[3]fie nguon'!$C$2:$L$348,10,0)</f>
        <v>Thanh toán không dùng tiền mặt đối với dịch vụ công do nhà nước quản lý tại Việt Nam</v>
      </c>
      <c r="P117" s="63" t="str">
        <f>VLOOKUP(A117,'[3]fie nguon'!$C$2:$N$348,12,0)</f>
        <v>PGS.TS Nguyễn Anh Thu</v>
      </c>
      <c r="Q117" s="63" t="str">
        <f>VLOOKUP(A117,'[3]fie nguon'!$C$2:$O$348,13,0)</f>
        <v xml:space="preserve"> Trường ĐH Kinh tế, ĐHQG Hà Nội</v>
      </c>
      <c r="R117" s="63" t="str">
        <f>VLOOKUP(A117,'[3]fie nguon'!$C$2:$T$349,18,0)</f>
        <v>529/QĐ-ĐHKT ngày 19/03/2020</v>
      </c>
      <c r="S117" s="69"/>
      <c r="T117" s="70"/>
      <c r="U117" s="71"/>
      <c r="V117" s="72"/>
      <c r="W117" s="69" t="s">
        <v>33</v>
      </c>
      <c r="X117" s="68" t="s">
        <v>79</v>
      </c>
      <c r="Y117" s="70"/>
      <c r="Z117" s="69"/>
      <c r="AA117" s="69"/>
      <c r="AB117" s="69"/>
      <c r="AC117" s="69"/>
      <c r="AD117" s="69"/>
      <c r="AE117" s="69"/>
      <c r="AF117" s="67" t="s">
        <v>643</v>
      </c>
      <c r="AG117" s="73" t="s">
        <v>644</v>
      </c>
      <c r="AH117" s="76"/>
      <c r="AJ117" s="47" t="str">
        <f>VLOOKUP(A118,[1]QLKT!$AA$10:$AC$111,3,0)</f>
        <v>a</v>
      </c>
      <c r="AK117" s="47"/>
    </row>
    <row r="118" spans="1:37" ht="79.5" customHeight="1">
      <c r="A118" s="82" t="str">
        <f t="shared" si="6"/>
        <v>Đặng Cao Sơn 09/09/1984</v>
      </c>
      <c r="B118" s="63">
        <v>112</v>
      </c>
      <c r="C118" s="68" t="s">
        <v>652</v>
      </c>
      <c r="D118" s="83" t="s">
        <v>646</v>
      </c>
      <c r="E118" s="84" t="s">
        <v>61</v>
      </c>
      <c r="F118" s="66"/>
      <c r="G118" s="85" t="s">
        <v>647</v>
      </c>
      <c r="H118" s="68" t="s">
        <v>77</v>
      </c>
      <c r="I118" s="68" t="s">
        <v>35</v>
      </c>
      <c r="J118" s="68" t="s">
        <v>44</v>
      </c>
      <c r="K118" s="68" t="s">
        <v>47</v>
      </c>
      <c r="L118" s="63"/>
      <c r="M118" s="69" t="s">
        <v>100</v>
      </c>
      <c r="N118" s="69"/>
      <c r="O118" s="63" t="str">
        <f>VLOOKUP(A118,'[3]fie nguon'!$C$2:$L$348,10,0)</f>
        <v>Quản lý dịch vụ truyền hình qua internet xuyên biên giới tại Việt Nam</v>
      </c>
      <c r="P118" s="63" t="str">
        <f>VLOOKUP(A118,'[3]fie nguon'!$C$2:$N$348,12,0)</f>
        <v>PGS.TS Nguyễn Anh Thu</v>
      </c>
      <c r="Q118" s="63" t="str">
        <f>VLOOKUP(A118,'[3]fie nguon'!$C$2:$O$348,13,0)</f>
        <v xml:space="preserve"> Trường ĐH Kinh tế, ĐHQG Hà Nội</v>
      </c>
      <c r="R118" s="63" t="str">
        <f>VLOOKUP(A118,'[3]fie nguon'!$C$2:$T$349,18,0)</f>
        <v>572/QĐ-ĐHKT ngày 19/03/2020</v>
      </c>
      <c r="S118" s="69"/>
      <c r="T118" s="70"/>
      <c r="U118" s="71"/>
      <c r="V118" s="72"/>
      <c r="W118" s="69" t="s">
        <v>33</v>
      </c>
      <c r="X118" s="68" t="s">
        <v>79</v>
      </c>
      <c r="Y118" s="70"/>
      <c r="Z118" s="69"/>
      <c r="AA118" s="69"/>
      <c r="AB118" s="69"/>
      <c r="AC118" s="69"/>
      <c r="AD118" s="69"/>
      <c r="AE118" s="69"/>
      <c r="AF118" s="67" t="s">
        <v>648</v>
      </c>
      <c r="AG118" s="73" t="s">
        <v>649</v>
      </c>
      <c r="AH118" s="76"/>
      <c r="AJ118" s="47" t="str">
        <f>VLOOKUP(A119,[1]QLKT!$AA$10:$AC$111,3,0)</f>
        <v>a</v>
      </c>
      <c r="AK118" s="47"/>
    </row>
    <row r="119" spans="1:37" ht="79.5" customHeight="1">
      <c r="A119" s="82" t="str">
        <f t="shared" si="6"/>
        <v>Quản Ngọc Tú Anh 26/02/1993</v>
      </c>
      <c r="B119" s="63">
        <v>113</v>
      </c>
      <c r="C119" s="68">
        <f>VLOOKUP(A119,'[2]tong 2 dot'!$A$7:$C$359,3,0)</f>
        <v>18057506</v>
      </c>
      <c r="D119" s="83" t="s">
        <v>650</v>
      </c>
      <c r="E119" s="28" t="s">
        <v>197</v>
      </c>
      <c r="F119" s="66"/>
      <c r="G119" s="85" t="s">
        <v>651</v>
      </c>
      <c r="H119" s="68" t="str">
        <f>VLOOKUP(A119,'[2]tong 2 dot'!$A$7:$G$379,7,0)</f>
        <v>Hà Nội</v>
      </c>
      <c r="I119" s="68" t="str">
        <f>VLOOKUP(A119,'[2]tong 2 dot'!$A$7:$E$379,5,0)</f>
        <v>Nữ</v>
      </c>
      <c r="J119" s="68" t="s">
        <v>40</v>
      </c>
      <c r="K119" s="68" t="str">
        <f>VLOOKUP(A119,'[2]tong 2 dot'!$A$7:$J$379,10,0)</f>
        <v>QH-2018-E</v>
      </c>
      <c r="L119" s="63"/>
      <c r="M119" s="69"/>
      <c r="N119" s="69"/>
      <c r="O119" s="63" t="str">
        <f>VLOOKUP(A119,'[3]fie nguon'!$C$2:$L$348,10,0)</f>
        <v>Tái cơ cấu ngành nông nghiệp trên địa bàn thành phố Hà Nội</v>
      </c>
      <c r="P119" s="63" t="str">
        <f>VLOOKUP(A119,'[3]fie nguon'!$C$2:$N$348,12,0)</f>
        <v>PGS.TS. Trần Anh Tài</v>
      </c>
      <c r="Q119" s="63" t="str">
        <f>VLOOKUP(A119,'[3]fie nguon'!$C$2:$O$348,13,0)</f>
        <v xml:space="preserve"> Trường ĐH Kinh tế, ĐHQG Hà Nội</v>
      </c>
      <c r="R119" s="63" t="str">
        <f>VLOOKUP(A119,'[3]fie nguon'!$C$2:$T$349,18,0)</f>
        <v>522/QĐ-ĐHKT ngày 19/03/2020</v>
      </c>
      <c r="S119" s="69"/>
      <c r="T119" s="70"/>
      <c r="U119" s="71"/>
      <c r="V119" s="72"/>
      <c r="W119" s="69" t="s">
        <v>33</v>
      </c>
      <c r="X119" s="68" t="str">
        <f>VLOOKUP(A119,'[2]tong 2 dot'!$A$7:$K$379,11,0)</f>
        <v>3286/QĐ-ĐHKT ngày 7/12/2018</v>
      </c>
      <c r="Y119" s="70"/>
      <c r="Z119" s="69"/>
      <c r="AA119" s="69"/>
      <c r="AB119" s="69"/>
      <c r="AC119" s="69"/>
      <c r="AD119" s="69"/>
      <c r="AE119" s="69"/>
      <c r="AF119" s="67" t="s">
        <v>658</v>
      </c>
      <c r="AG119" s="73" t="s">
        <v>659</v>
      </c>
      <c r="AH119" s="76" t="s">
        <v>1234</v>
      </c>
      <c r="AJ119" s="47" t="e">
        <f>VLOOKUP(A120,[1]QLKT!$AA$10:$AC$111,3,0)</f>
        <v>#N/A</v>
      </c>
      <c r="AK119" s="47"/>
    </row>
    <row r="120" spans="1:37" ht="79.5" customHeight="1">
      <c r="A120" s="82" t="str">
        <f t="shared" si="6"/>
        <v>Ngô Thị Tuyết Mai 09/07/1986</v>
      </c>
      <c r="B120" s="63">
        <v>114</v>
      </c>
      <c r="C120" s="68">
        <f>VLOOKUP(A120,'[2]tong 2 dot'!$A$7:$C$359,3,0)</f>
        <v>18057666</v>
      </c>
      <c r="D120" s="83" t="s">
        <v>653</v>
      </c>
      <c r="E120" s="84" t="s">
        <v>654</v>
      </c>
      <c r="F120" s="66"/>
      <c r="G120" s="85" t="s">
        <v>655</v>
      </c>
      <c r="H120" s="68" t="str">
        <f>VLOOKUP(A120,'[2]tong 2 dot'!$A$7:$G$379,7,0)</f>
        <v>Phú Thọ</v>
      </c>
      <c r="I120" s="68" t="str">
        <f>VLOOKUP(A120,'[2]tong 2 dot'!$A$7:$E$379,5,0)</f>
        <v>Nữ</v>
      </c>
      <c r="J120" s="68" t="str">
        <f>VLOOKUP(A120,'[2]tong 2 dot'!$A$7:$H$379,8,0)</f>
        <v>Kế toán</v>
      </c>
      <c r="K120" s="68" t="str">
        <f>VLOOKUP(A120,'[2]tong 2 dot'!$A$7:$J$379,10,0)</f>
        <v>QH-2018-E</v>
      </c>
      <c r="L120" s="63"/>
      <c r="M120" s="69" t="s">
        <v>292</v>
      </c>
      <c r="N120" s="69"/>
      <c r="O120" s="63" t="str">
        <f>VLOOKUP(A120,'[3]fie nguon'!$C$2:$L$348,10,0)</f>
        <v>Công tác quản lý thu thuế thu nhập doanh nghiệp tại cục Thuế thành phố Hà Nội</v>
      </c>
      <c r="P120" s="63" t="str">
        <f>VLOOKUP(A120,'[3]fie nguon'!$C$2:$N$348,12,0)</f>
        <v>TS. Phạm Ngọc Quang</v>
      </c>
      <c r="Q120" s="63" t="str">
        <f>VLOOKUP(A120,'[3]fie nguon'!$C$2:$O$348,13,0)</f>
        <v xml:space="preserve"> Trường ĐH Kinh tế, ĐHQG Hà Nội</v>
      </c>
      <c r="R120" s="63" t="str">
        <f>VLOOKUP(A120,'[3]fie nguon'!$C$2:$T$349,18,0)</f>
        <v>654/QĐ-ĐHKT ngày 19/03/2020</v>
      </c>
      <c r="S120" s="69"/>
      <c r="T120" s="70"/>
      <c r="U120" s="71"/>
      <c r="V120" s="72"/>
      <c r="W120" s="69" t="s">
        <v>33</v>
      </c>
      <c r="X120" s="68" t="str">
        <f>VLOOKUP(A120,'[2]tong 2 dot'!$A$7:$K$379,11,0)</f>
        <v>3286/QĐ-ĐHKT ngày 7/12/2018</v>
      </c>
      <c r="Y120" s="70"/>
      <c r="Z120" s="69"/>
      <c r="AA120" s="69"/>
      <c r="AB120" s="69"/>
      <c r="AC120" s="69"/>
      <c r="AD120" s="69"/>
      <c r="AE120" s="69"/>
      <c r="AF120" s="67" t="s">
        <v>656</v>
      </c>
      <c r="AG120" s="73" t="s">
        <v>657</v>
      </c>
      <c r="AH120" s="76"/>
      <c r="AJ120" s="47" t="str">
        <f>VLOOKUP(A121,[1]QLKT!$AA$10:$AC$111,3,0)</f>
        <v>a</v>
      </c>
      <c r="AK120" s="47"/>
    </row>
    <row r="121" spans="1:37" ht="79.5" customHeight="1">
      <c r="A121" s="82" t="str">
        <f t="shared" si="6"/>
        <v>Trần Hữu Bằng 17/05/1992</v>
      </c>
      <c r="B121" s="63">
        <v>115</v>
      </c>
      <c r="C121" s="68">
        <v>17058313</v>
      </c>
      <c r="D121" s="83" t="s">
        <v>661</v>
      </c>
      <c r="E121" s="84" t="s">
        <v>662</v>
      </c>
      <c r="F121" s="66" t="s">
        <v>663</v>
      </c>
      <c r="G121" s="85" t="s">
        <v>664</v>
      </c>
      <c r="H121" s="68" t="s">
        <v>470</v>
      </c>
      <c r="I121" s="68" t="s">
        <v>35</v>
      </c>
      <c r="J121" s="68" t="s">
        <v>40</v>
      </c>
      <c r="K121" s="68" t="s">
        <v>39</v>
      </c>
      <c r="L121" s="63"/>
      <c r="M121" s="69" t="s">
        <v>41</v>
      </c>
      <c r="N121" s="69"/>
      <c r="O121" s="63" t="s">
        <v>665</v>
      </c>
      <c r="P121" s="63" t="s">
        <v>666</v>
      </c>
      <c r="Q121" s="63" t="s">
        <v>43</v>
      </c>
      <c r="R121" s="63" t="s">
        <v>667</v>
      </c>
      <c r="S121" s="69"/>
      <c r="T121" s="70"/>
      <c r="U121" s="71"/>
      <c r="V121" s="72"/>
      <c r="W121" s="69" t="s">
        <v>33</v>
      </c>
      <c r="X121" s="68" t="s">
        <v>45</v>
      </c>
      <c r="Y121" s="70"/>
      <c r="Z121" s="69"/>
      <c r="AA121" s="69"/>
      <c r="AB121" s="69"/>
      <c r="AC121" s="69"/>
      <c r="AD121" s="69"/>
      <c r="AE121" s="69"/>
      <c r="AF121" s="67" t="s">
        <v>668</v>
      </c>
      <c r="AG121" s="73" t="s">
        <v>669</v>
      </c>
      <c r="AH121" s="76">
        <v>14025</v>
      </c>
      <c r="AJ121" s="47" t="str">
        <f>VLOOKUP(A122,[1]QLKT!$AA$10:$AC$111,3,0)</f>
        <v>a</v>
      </c>
      <c r="AK121" s="47"/>
    </row>
    <row r="122" spans="1:37" ht="79.5" customHeight="1">
      <c r="A122" s="82" t="str">
        <f t="shared" si="6"/>
        <v>Nguyễn Việt Hưng 07/12/1989</v>
      </c>
      <c r="B122" s="63">
        <v>116</v>
      </c>
      <c r="C122" s="68">
        <f>VLOOKUP(A122,'[2]tong 2 dot'!$A$7:$C$359,3,0)</f>
        <v>18057535</v>
      </c>
      <c r="D122" s="83" t="s">
        <v>670</v>
      </c>
      <c r="E122" s="84" t="s">
        <v>536</v>
      </c>
      <c r="F122" s="66"/>
      <c r="G122" s="85" t="s">
        <v>671</v>
      </c>
      <c r="H122" s="68" t="str">
        <f>VLOOKUP(A122,'[2]tong 2 dot'!$A$7:$G$379,7,0)</f>
        <v>Hà Nội</v>
      </c>
      <c r="I122" s="68" t="str">
        <f>VLOOKUP(A122,'[2]tong 2 dot'!$A$7:$E$379,5,0)</f>
        <v>Nam</v>
      </c>
      <c r="J122" s="68" t="str">
        <f>VLOOKUP(A122,'[2]tong 2 dot'!$A$7:$H$379,8,0)</f>
        <v>QLKT</v>
      </c>
      <c r="K122" s="68" t="str">
        <f>VLOOKUP(A122,'[2]tong 2 dot'!$A$7:$J$379,10,0)</f>
        <v>QH-2018-E</v>
      </c>
      <c r="L122" s="63"/>
      <c r="M122" s="69" t="s">
        <v>41</v>
      </c>
      <c r="N122" s="69"/>
      <c r="O122" s="63" t="str">
        <f>VLOOKUP(A122,'[3]fie nguon'!$C$2:$L$348,10,0)</f>
        <v>Quản lý đầu tư xây dựng cơ bản từ nguồn vốn ngân sách nhà nước trên địa bàn quận Thanh Xuân, Thành phố Hà Nội</v>
      </c>
      <c r="P122" s="63" t="str">
        <f>VLOOKUP(A122,'[3]fie nguon'!$C$2:$N$348,12,0)</f>
        <v>PGS.TS. Lê Danh Tốn</v>
      </c>
      <c r="Q122" s="63" t="str">
        <f>VLOOKUP(A122,'[3]fie nguon'!$C$2:$O$348,13,0)</f>
        <v xml:space="preserve"> Trường ĐH Kinh tế, ĐHQG Hà Nội</v>
      </c>
      <c r="R122" s="63" t="str">
        <f>VLOOKUP(A122,'[3]fie nguon'!$C$2:$T$349,18,0)</f>
        <v>546/QĐ-ĐHKT ngày 19/03/2020</v>
      </c>
      <c r="S122" s="69"/>
      <c r="T122" s="70"/>
      <c r="U122" s="71"/>
      <c r="V122" s="72"/>
      <c r="W122" s="69" t="s">
        <v>33</v>
      </c>
      <c r="X122" s="68" t="str">
        <f>VLOOKUP(A122,'[2]tong 2 dot'!$A$7:$K$379,11,0)</f>
        <v>3286/QĐ-ĐHKT ngày 7/12/2018</v>
      </c>
      <c r="Y122" s="70"/>
      <c r="Z122" s="69"/>
      <c r="AA122" s="69"/>
      <c r="AB122" s="69"/>
      <c r="AC122" s="69"/>
      <c r="AD122" s="69"/>
      <c r="AE122" s="69"/>
      <c r="AF122" s="67" t="s">
        <v>672</v>
      </c>
      <c r="AG122" s="73" t="s">
        <v>673</v>
      </c>
      <c r="AH122" s="76"/>
      <c r="AJ122" s="47" t="e">
        <f>VLOOKUP(A123,[1]QLKT!$AA$10:$AC$111,3,0)</f>
        <v>#N/A</v>
      </c>
      <c r="AK122" s="47"/>
    </row>
    <row r="123" spans="1:37" s="107" customFormat="1" ht="79.5" customHeight="1">
      <c r="A123" s="97" t="str">
        <f t="shared" si="6"/>
        <v>Nguyễn Thị Thúy Thảo 06/09/1990</v>
      </c>
      <c r="B123" s="98">
        <v>117</v>
      </c>
      <c r="C123" s="99">
        <v>19057068</v>
      </c>
      <c r="D123" s="100" t="s">
        <v>208</v>
      </c>
      <c r="E123" s="101" t="s">
        <v>674</v>
      </c>
      <c r="F123" s="66"/>
      <c r="G123" s="102" t="s">
        <v>675</v>
      </c>
      <c r="H123" s="99" t="s">
        <v>676</v>
      </c>
      <c r="I123" s="99" t="s">
        <v>38</v>
      </c>
      <c r="J123" s="99" t="s">
        <v>383</v>
      </c>
      <c r="K123" s="99" t="s">
        <v>471</v>
      </c>
      <c r="L123" s="63"/>
      <c r="M123" s="99" t="s">
        <v>383</v>
      </c>
      <c r="N123" s="69"/>
      <c r="O123" s="98" t="str">
        <f>VLOOKUP(A123,'[3]fie nguon'!$C$2:$L$348,10,0)</f>
        <v>Nghiên cứu đánh giá thực thi chính sách tài chính ứng phó với biến đổi khí hậu tại Thành phố Cần Thơ</v>
      </c>
      <c r="P123" s="98" t="str">
        <f>VLOOKUP(A123,'[3]fie nguon'!$C$2:$N$348,12,0)</f>
        <v>TS. Nguyễn Song Tùng</v>
      </c>
      <c r="Q123" s="98" t="str">
        <f>VLOOKUP(A123,'[3]fie nguon'!$C$2:$O$348,13,0)</f>
        <v>Viện Hàn lâm KHXHVN</v>
      </c>
      <c r="R123" s="98" t="str">
        <f>VLOOKUP(A123,'[3]fie nguon'!$C$2:$T$349,18,0)</f>
        <v>792/QĐ-ĐHKT ngày 31/3/2020</v>
      </c>
      <c r="S123" s="69"/>
      <c r="T123" s="70"/>
      <c r="U123" s="71"/>
      <c r="V123" s="72"/>
      <c r="W123" s="103" t="s">
        <v>33</v>
      </c>
      <c r="X123" s="99" t="s">
        <v>472</v>
      </c>
      <c r="Y123" s="70"/>
      <c r="Z123" s="69"/>
      <c r="AA123" s="69"/>
      <c r="AB123" s="69"/>
      <c r="AC123" s="69"/>
      <c r="AD123" s="69"/>
      <c r="AE123" s="69"/>
      <c r="AF123" s="104" t="s">
        <v>677</v>
      </c>
      <c r="AG123" s="105" t="s">
        <v>678</v>
      </c>
      <c r="AH123" s="114" t="s">
        <v>1246</v>
      </c>
      <c r="AJ123" s="108" t="e">
        <f>VLOOKUP(A124,[1]QLKT!$AA$10:$AC$111,3,0)</f>
        <v>#N/A</v>
      </c>
      <c r="AK123" s="108"/>
    </row>
    <row r="124" spans="1:37" ht="79.5" customHeight="1">
      <c r="A124" s="82" t="str">
        <f t="shared" si="6"/>
        <v>Phan Minh Ngọc 23/12/1994</v>
      </c>
      <c r="B124" s="63">
        <v>118</v>
      </c>
      <c r="C124" s="64" t="s">
        <v>688</v>
      </c>
      <c r="D124" s="83" t="s">
        <v>679</v>
      </c>
      <c r="E124" s="84" t="s">
        <v>680</v>
      </c>
      <c r="F124" s="66"/>
      <c r="G124" s="85" t="s">
        <v>681</v>
      </c>
      <c r="H124" s="68" t="s">
        <v>380</v>
      </c>
      <c r="I124" s="68" t="s">
        <v>35</v>
      </c>
      <c r="J124" s="68" t="s">
        <v>251</v>
      </c>
      <c r="K124" s="68" t="s">
        <v>47</v>
      </c>
      <c r="L124" s="63"/>
      <c r="M124" s="69" t="s">
        <v>53</v>
      </c>
      <c r="N124" s="69"/>
      <c r="O124" s="63" t="s">
        <v>682</v>
      </c>
      <c r="P124" s="63" t="s">
        <v>683</v>
      </c>
      <c r="Q124" s="63" t="s">
        <v>684</v>
      </c>
      <c r="R124" s="63" t="s">
        <v>685</v>
      </c>
      <c r="S124" s="69"/>
      <c r="T124" s="70"/>
      <c r="U124" s="71"/>
      <c r="V124" s="72"/>
      <c r="W124" s="69" t="s">
        <v>33</v>
      </c>
      <c r="X124" s="68" t="s">
        <v>79</v>
      </c>
      <c r="Y124" s="70"/>
      <c r="Z124" s="69"/>
      <c r="AA124" s="69"/>
      <c r="AB124" s="69"/>
      <c r="AC124" s="69"/>
      <c r="AD124" s="69"/>
      <c r="AE124" s="69"/>
      <c r="AF124" s="67" t="s">
        <v>686</v>
      </c>
      <c r="AG124" s="73" t="s">
        <v>687</v>
      </c>
      <c r="AH124" s="76"/>
      <c r="AJ124" s="47" t="e">
        <f>VLOOKUP(A125,[1]QLKT!$AA$10:$AC$111,3,0)</f>
        <v>#N/A</v>
      </c>
      <c r="AK124" s="47"/>
    </row>
    <row r="125" spans="1:37" ht="79.5" customHeight="1">
      <c r="A125" s="82" t="str">
        <f t="shared" si="6"/>
        <v>Trần Việt Hùng 31/10/1986</v>
      </c>
      <c r="B125" s="63">
        <v>119</v>
      </c>
      <c r="C125" s="68">
        <f>VLOOKUP(A125,'[2]tong 2 dot'!$A$7:$C$359,3,0)</f>
        <v>18057533</v>
      </c>
      <c r="D125" s="83" t="s">
        <v>689</v>
      </c>
      <c r="E125" s="84" t="s">
        <v>690</v>
      </c>
      <c r="F125" s="66"/>
      <c r="G125" s="85" t="s">
        <v>691</v>
      </c>
      <c r="H125" s="68" t="str">
        <f>VLOOKUP(A125,'[2]tong 2 dot'!$A$7:$G$379,7,0)</f>
        <v>Hà Nội</v>
      </c>
      <c r="I125" s="68" t="str">
        <f>VLOOKUP(A125,'[2]tong 2 dot'!$A$7:$E$379,5,0)</f>
        <v>Nam</v>
      </c>
      <c r="J125" s="68" t="str">
        <f>VLOOKUP(A125,'[2]tong 2 dot'!$A$7:$H$379,8,0)</f>
        <v>QLKT</v>
      </c>
      <c r="K125" s="68" t="str">
        <f>VLOOKUP(A125,'[2]tong 2 dot'!$A$7:$J$379,10,0)</f>
        <v>QH-2018-E</v>
      </c>
      <c r="L125" s="63"/>
      <c r="M125" s="69" t="s">
        <v>41</v>
      </c>
      <c r="N125" s="69"/>
      <c r="O125" s="63" t="str">
        <f>VLOOKUP(A125,'[3]fie nguon'!$C$2:$L$348,10,0)</f>
        <v>Xuất khẩu hàng hóa Việt Nam sang thị trường CHLB Đức</v>
      </c>
      <c r="P125" s="63" t="str">
        <f>VLOOKUP(A125,'[3]fie nguon'!$C$2:$N$348,12,0)</f>
        <v>PGS.TS Phạm Văn Dũng</v>
      </c>
      <c r="Q125" s="63" t="str">
        <f>VLOOKUP(A125,'[3]fie nguon'!$C$2:$O$348,13,0)</f>
        <v xml:space="preserve"> Trường ĐH Kinh tế, ĐHQG Hà Nội</v>
      </c>
      <c r="R125" s="63" t="str">
        <f>VLOOKUP(A125,'[3]fie nguon'!$C$2:$T$349,18,0)</f>
        <v>545/QĐ-ĐHKT ngày 19/03/2020</v>
      </c>
      <c r="S125" s="69"/>
      <c r="T125" s="70"/>
      <c r="U125" s="71"/>
      <c r="V125" s="72"/>
      <c r="W125" s="69" t="s">
        <v>33</v>
      </c>
      <c r="X125" s="68" t="str">
        <f>VLOOKUP(A125,'[2]tong 2 dot'!$A$7:$K$379,11,0)</f>
        <v>3286/QĐ-ĐHKT ngày 7/12/2018</v>
      </c>
      <c r="Y125" s="70"/>
      <c r="Z125" s="69"/>
      <c r="AA125" s="69"/>
      <c r="AB125" s="69"/>
      <c r="AC125" s="69"/>
      <c r="AD125" s="69"/>
      <c r="AE125" s="69"/>
      <c r="AF125" s="67" t="s">
        <v>692</v>
      </c>
      <c r="AG125" s="73" t="s">
        <v>693</v>
      </c>
      <c r="AH125" s="76"/>
      <c r="AJ125" s="47" t="str">
        <f>VLOOKUP(A126,[1]QLKT!$AA$10:$AC$111,3,0)</f>
        <v>a</v>
      </c>
      <c r="AK125" s="47"/>
    </row>
    <row r="126" spans="1:37" ht="79.5" customHeight="1">
      <c r="A126" s="82" t="str">
        <f t="shared" si="6"/>
        <v>Lê Thị Phương Anh 06/09/1985</v>
      </c>
      <c r="B126" s="63">
        <v>120</v>
      </c>
      <c r="C126" s="68">
        <v>18057502</v>
      </c>
      <c r="D126" s="83" t="s">
        <v>694</v>
      </c>
      <c r="E126" s="84" t="s">
        <v>197</v>
      </c>
      <c r="F126" s="66"/>
      <c r="G126" s="85" t="s">
        <v>695</v>
      </c>
      <c r="H126" s="68" t="s">
        <v>34</v>
      </c>
      <c r="I126" s="68" t="s">
        <v>38</v>
      </c>
      <c r="J126" s="68" t="s">
        <v>44</v>
      </c>
      <c r="K126" s="68" t="s">
        <v>47</v>
      </c>
      <c r="L126" s="63"/>
      <c r="M126" s="69" t="s">
        <v>41</v>
      </c>
      <c r="N126" s="69"/>
      <c r="O126" s="63" t="str">
        <f>VLOOKUP(A126,'[3]fie nguon'!$C$2:$L$348,10,0)</f>
        <v xml:space="preserve">Phát triển thẻ tín dụng quốc tế tại Ngân hàng TMCP Đầu tư và Phát triển Việt Nam - Chi nhánh Mỹ Đình </v>
      </c>
      <c r="P126" s="63" t="str">
        <f>VLOOKUP(A126,'[3]fie nguon'!$C$2:$N$348,12,0)</f>
        <v>PGS.TS Phạm Văn Dũng</v>
      </c>
      <c r="Q126" s="63" t="str">
        <f>VLOOKUP(A126,'[3]fie nguon'!$C$2:$O$348,13,0)</f>
        <v xml:space="preserve"> Trường ĐH Kinh tế, ĐHQG Hà Nội</v>
      </c>
      <c r="R126" s="63" t="str">
        <f>VLOOKUP(A126,'[3]fie nguon'!$C$2:$T$349,18,0)</f>
        <v>521/QĐ-ĐHKT ngày 19/03/2020</v>
      </c>
      <c r="S126" s="69"/>
      <c r="T126" s="70"/>
      <c r="U126" s="71"/>
      <c r="V126" s="72"/>
      <c r="W126" s="69" t="s">
        <v>33</v>
      </c>
      <c r="X126" s="68" t="s">
        <v>79</v>
      </c>
      <c r="Y126" s="70"/>
      <c r="Z126" s="69"/>
      <c r="AA126" s="69"/>
      <c r="AB126" s="69"/>
      <c r="AC126" s="69"/>
      <c r="AD126" s="69"/>
      <c r="AE126" s="69"/>
      <c r="AF126" s="67" t="s">
        <v>696</v>
      </c>
      <c r="AG126" s="73" t="s">
        <v>697</v>
      </c>
      <c r="AH126" s="76"/>
      <c r="AJ126" s="47" t="e">
        <f>VLOOKUP(A127,[1]QLKT!$AA$10:$AC$111,3,0)</f>
        <v>#N/A</v>
      </c>
      <c r="AK126" s="47"/>
    </row>
    <row r="127" spans="1:37" ht="79.5" customHeight="1">
      <c r="A127" s="82" t="str">
        <f t="shared" si="6"/>
        <v>Nguyễn Thị Mai Anh 11/06/1993</v>
      </c>
      <c r="B127" s="63">
        <v>121</v>
      </c>
      <c r="C127" s="68">
        <v>16055001</v>
      </c>
      <c r="D127" s="83" t="s">
        <v>974</v>
      </c>
      <c r="E127" s="84" t="s">
        <v>197</v>
      </c>
      <c r="F127" s="66" t="s">
        <v>975</v>
      </c>
      <c r="G127" s="85" t="s">
        <v>976</v>
      </c>
      <c r="H127" s="68" t="s">
        <v>583</v>
      </c>
      <c r="I127" s="68" t="s">
        <v>38</v>
      </c>
      <c r="J127" s="68" t="s">
        <v>970</v>
      </c>
      <c r="K127" s="68" t="s">
        <v>116</v>
      </c>
      <c r="L127" s="63">
        <v>60310106</v>
      </c>
      <c r="M127" s="69"/>
      <c r="N127" s="69"/>
      <c r="O127" s="63" t="s">
        <v>977</v>
      </c>
      <c r="P127" s="63" t="s">
        <v>917</v>
      </c>
      <c r="Q127" s="63" t="s">
        <v>120</v>
      </c>
      <c r="R127" s="63" t="s">
        <v>978</v>
      </c>
      <c r="S127" s="69" t="e">
        <v>#N/A</v>
      </c>
      <c r="T127" s="70"/>
      <c r="U127" s="71" t="e">
        <v>#N/A</v>
      </c>
      <c r="V127" s="72" t="e">
        <v>#N/A</v>
      </c>
      <c r="W127" s="69" t="s">
        <v>37</v>
      </c>
      <c r="X127" s="68" t="s">
        <v>979</v>
      </c>
      <c r="Y127" s="70"/>
      <c r="Z127" s="69"/>
      <c r="AA127" s="69"/>
      <c r="AB127" s="69"/>
      <c r="AC127" s="69"/>
      <c r="AD127" s="69"/>
      <c r="AE127" s="69"/>
      <c r="AF127" s="67" t="s">
        <v>980</v>
      </c>
      <c r="AG127" s="73" t="s">
        <v>981</v>
      </c>
      <c r="AH127" s="78" t="s">
        <v>986</v>
      </c>
      <c r="AJ127" s="47" t="e">
        <f>VLOOKUP(A128,[1]QLKT!$AA$10:$AC$111,3,0)</f>
        <v>#N/A</v>
      </c>
      <c r="AK127" s="47"/>
    </row>
    <row r="128" spans="1:37" ht="79.5" customHeight="1">
      <c r="A128" s="82" t="str">
        <f t="shared" si="6"/>
        <v>Hứa Minh Trang 04/03/1991</v>
      </c>
      <c r="B128" s="63">
        <v>122</v>
      </c>
      <c r="C128" s="68">
        <f>VLOOKUP(A128,'[2]tong 2 dot'!$A$7:$C$359,3,0)</f>
        <v>18057741</v>
      </c>
      <c r="D128" s="83" t="s">
        <v>982</v>
      </c>
      <c r="E128" s="84" t="s">
        <v>501</v>
      </c>
      <c r="F128" s="66"/>
      <c r="G128" s="85" t="s">
        <v>983</v>
      </c>
      <c r="H128" s="68" t="str">
        <f>VLOOKUP(A128,'[2]tong 2 dot'!$A$7:$G$379,7,0)</f>
        <v>Hà Nội</v>
      </c>
      <c r="I128" s="68" t="str">
        <f>VLOOKUP(A128,'[2]tong 2 dot'!$A$7:$E$379,5,0)</f>
        <v>Nữ</v>
      </c>
      <c r="J128" s="68" t="str">
        <f>VLOOKUP(A128,'[2]tong 2 dot'!$A$7:$H$379,8,0)</f>
        <v>TCNH</v>
      </c>
      <c r="K128" s="68" t="str">
        <f>VLOOKUP(A128,'[2]tong 2 dot'!$A$7:$J$379,10,0)</f>
        <v>QH-2018-E</v>
      </c>
      <c r="L128" s="63"/>
      <c r="M128" s="69" t="s">
        <v>575</v>
      </c>
      <c r="N128" s="69"/>
      <c r="O128" s="63" t="str">
        <f>VLOOKUP(A128,'[3]fie nguon'!$C$2:$L$348,10,0)</f>
        <v>Huy động vốn tiền gửi tại Ngân hàng TMCP Đầu tư và Phát triển Việt Nam - Chi nhánh Mỹ Đình</v>
      </c>
      <c r="P128" s="63" t="str">
        <f>VLOOKUP(A128,'[3]fie nguon'!$C$2:$N$348,12,0)</f>
        <v>PGS.TS. Lê Trung Thành</v>
      </c>
      <c r="Q128" s="63" t="str">
        <f>VLOOKUP(A128,'[3]fie nguon'!$C$2:$O$348,13,0)</f>
        <v xml:space="preserve"> Trường ĐH Kinh tế, ĐHQG Hà Nội</v>
      </c>
      <c r="R128" s="63" t="str">
        <f>VLOOKUP(A128,'[3]fie nguon'!$C$2:$T$349,18,0)</f>
        <v>686/QĐ-ĐHKT ngày 19/03/2020</v>
      </c>
      <c r="S128" s="69"/>
      <c r="T128" s="70"/>
      <c r="U128" s="71"/>
      <c r="V128" s="72"/>
      <c r="W128" s="69" t="s">
        <v>33</v>
      </c>
      <c r="X128" s="68" t="str">
        <f>VLOOKUP(A128,'[2]tong 2 dot'!$A$7:$K$379,11,0)</f>
        <v>3286/QĐ-ĐHKT ngày 7/12/2018</v>
      </c>
      <c r="Y128" s="70"/>
      <c r="Z128" s="69"/>
      <c r="AA128" s="69"/>
      <c r="AB128" s="69"/>
      <c r="AC128" s="69"/>
      <c r="AD128" s="69"/>
      <c r="AE128" s="69"/>
      <c r="AF128" s="67" t="s">
        <v>984</v>
      </c>
      <c r="AG128" s="73" t="s">
        <v>985</v>
      </c>
      <c r="AH128" s="76"/>
      <c r="AJ128" s="47" t="e">
        <f>VLOOKUP(A129,[1]QLKT!$AA$10:$AC$111,3,0)</f>
        <v>#N/A</v>
      </c>
      <c r="AK128" s="47"/>
    </row>
    <row r="129" spans="1:37" s="107" customFormat="1" ht="79.5" customHeight="1">
      <c r="A129" s="97" t="str">
        <f t="shared" si="6"/>
        <v>Nguyễn Thị Ngọc 29/11/1993</v>
      </c>
      <c r="B129" s="63">
        <v>123</v>
      </c>
      <c r="C129" s="99" t="s">
        <v>1067</v>
      </c>
      <c r="D129" s="100" t="s">
        <v>987</v>
      </c>
      <c r="E129" s="101" t="s">
        <v>680</v>
      </c>
      <c r="F129" s="66"/>
      <c r="G129" s="102" t="s">
        <v>988</v>
      </c>
      <c r="H129" s="99" t="s">
        <v>676</v>
      </c>
      <c r="I129" s="99" t="s">
        <v>38</v>
      </c>
      <c r="J129" s="99" t="s">
        <v>928</v>
      </c>
      <c r="K129" s="99" t="s">
        <v>47</v>
      </c>
      <c r="L129" s="63"/>
      <c r="M129" s="103" t="s">
        <v>575</v>
      </c>
      <c r="N129" s="69"/>
      <c r="O129" s="98" t="str">
        <f>VLOOKUP(A129,'[3]fie nguon'!$C$2:$L$348,10,0)</f>
        <v>Huy động vốn tại Ngân hàng TMCP Bưu điện Liên Việt (LPB) - Chi nhánh Thăng Long</v>
      </c>
      <c r="P129" s="98" t="str">
        <f>VLOOKUP(A129,'[3]fie nguon'!$C$2:$N$348,12,0)</f>
        <v>TS Phạm Bảo Khánh</v>
      </c>
      <c r="Q129" s="98" t="str">
        <f>VLOOKUP(A129,'[3]fie nguon'!$C$2:$O$348,13,0)</f>
        <v>Bảo hiểm tiền gửi Việt Nam</v>
      </c>
      <c r="R129" s="98" t="str">
        <f>VLOOKUP(A129,'[3]fie nguon'!$C$2:$T$349,18,0)</f>
        <v>678/QĐ-ĐHKT ngày 19/03/2020</v>
      </c>
      <c r="S129" s="69"/>
      <c r="T129" s="70"/>
      <c r="U129" s="71"/>
      <c r="V129" s="72"/>
      <c r="W129" s="103"/>
      <c r="X129" s="99" t="s">
        <v>79</v>
      </c>
      <c r="Y129" s="70"/>
      <c r="Z129" s="69"/>
      <c r="AA129" s="69"/>
      <c r="AB129" s="69"/>
      <c r="AC129" s="69"/>
      <c r="AD129" s="69"/>
      <c r="AE129" s="69"/>
      <c r="AF129" s="104" t="s">
        <v>990</v>
      </c>
      <c r="AG129" s="105" t="s">
        <v>991</v>
      </c>
      <c r="AH129" s="106" t="s">
        <v>1245</v>
      </c>
      <c r="AJ129" s="47" t="e">
        <f>VLOOKUP(A130,[1]QLKT!$AA$10:$AC$111,3,0)</f>
        <v>#N/A</v>
      </c>
      <c r="AK129" s="108"/>
    </row>
    <row r="130" spans="1:37" ht="79.5" customHeight="1">
      <c r="A130" s="82" t="str">
        <f t="shared" si="6"/>
        <v>Đỗ Thu Thảo 05/01/1990</v>
      </c>
      <c r="B130" s="63">
        <v>124</v>
      </c>
      <c r="C130" s="68">
        <v>16055185</v>
      </c>
      <c r="D130" s="83" t="s">
        <v>992</v>
      </c>
      <c r="E130" s="84" t="s">
        <v>674</v>
      </c>
      <c r="F130" s="66" t="s">
        <v>993</v>
      </c>
      <c r="G130" s="85" t="s">
        <v>994</v>
      </c>
      <c r="H130" s="68" t="s">
        <v>42</v>
      </c>
      <c r="I130" s="68" t="s">
        <v>38</v>
      </c>
      <c r="J130" s="68" t="s">
        <v>928</v>
      </c>
      <c r="K130" s="68" t="s">
        <v>116</v>
      </c>
      <c r="L130" s="63" t="e">
        <v>#N/A</v>
      </c>
      <c r="M130" s="69" t="s">
        <v>995</v>
      </c>
      <c r="N130" s="69"/>
      <c r="O130" s="63" t="s">
        <v>996</v>
      </c>
      <c r="P130" s="63" t="s">
        <v>636</v>
      </c>
      <c r="Q130" s="63" t="s">
        <v>120</v>
      </c>
      <c r="R130" s="63" t="s">
        <v>997</v>
      </c>
      <c r="S130" s="69" t="e">
        <v>#N/A</v>
      </c>
      <c r="T130" s="70"/>
      <c r="U130" s="71" t="e">
        <v>#N/A</v>
      </c>
      <c r="V130" s="72" t="e">
        <v>#N/A</v>
      </c>
      <c r="W130" s="69" t="s">
        <v>36</v>
      </c>
      <c r="X130" s="68" t="s">
        <v>979</v>
      </c>
      <c r="Y130" s="70"/>
      <c r="Z130" s="69"/>
      <c r="AA130" s="69"/>
      <c r="AB130" s="69"/>
      <c r="AC130" s="69"/>
      <c r="AD130" s="69"/>
      <c r="AE130" s="69"/>
      <c r="AF130" s="67" t="s">
        <v>998</v>
      </c>
      <c r="AG130" s="73" t="s">
        <v>999</v>
      </c>
      <c r="AH130" s="76">
        <v>18825</v>
      </c>
      <c r="AJ130" s="47" t="e">
        <f>VLOOKUP(A131,[1]QLKT!$AA$10:$AC$111,3,0)</f>
        <v>#N/A</v>
      </c>
      <c r="AK130" s="47"/>
    </row>
    <row r="131" spans="1:37" ht="79.5" customHeight="1">
      <c r="A131" s="82" t="str">
        <f t="shared" si="6"/>
        <v>Ngô Thị Thu Quỳnh 15/09/1993</v>
      </c>
      <c r="B131" s="63">
        <v>125</v>
      </c>
      <c r="C131" s="68">
        <v>16055180</v>
      </c>
      <c r="D131" s="83" t="s">
        <v>1000</v>
      </c>
      <c r="E131" s="84" t="s">
        <v>1001</v>
      </c>
      <c r="F131" s="66" t="s">
        <v>1002</v>
      </c>
      <c r="G131" s="85" t="s">
        <v>1003</v>
      </c>
      <c r="H131" s="68" t="s">
        <v>790</v>
      </c>
      <c r="I131" s="68" t="s">
        <v>38</v>
      </c>
      <c r="J131" s="68" t="s">
        <v>928</v>
      </c>
      <c r="K131" s="68" t="s">
        <v>116</v>
      </c>
      <c r="L131" s="63" t="e">
        <v>#N/A</v>
      </c>
      <c r="M131" s="69" t="s">
        <v>995</v>
      </c>
      <c r="N131" s="69"/>
      <c r="O131" s="63" t="s">
        <v>1004</v>
      </c>
      <c r="P131" s="63" t="s">
        <v>1005</v>
      </c>
      <c r="Q131" s="63" t="s">
        <v>120</v>
      </c>
      <c r="R131" s="63" t="s">
        <v>1006</v>
      </c>
      <c r="S131" s="69" t="e">
        <v>#N/A</v>
      </c>
      <c r="T131" s="70"/>
      <c r="U131" s="71" t="e">
        <v>#N/A</v>
      </c>
      <c r="V131" s="72" t="e">
        <v>#N/A</v>
      </c>
      <c r="W131" s="69"/>
      <c r="X131" s="68" t="s">
        <v>979</v>
      </c>
      <c r="Y131" s="70"/>
      <c r="Z131" s="69"/>
      <c r="AA131" s="69"/>
      <c r="AB131" s="69"/>
      <c r="AC131" s="69"/>
      <c r="AD131" s="69"/>
      <c r="AE131" s="69"/>
      <c r="AF131" s="67" t="s">
        <v>1007</v>
      </c>
      <c r="AG131" s="73" t="s">
        <v>1008</v>
      </c>
      <c r="AH131" s="76">
        <v>25500</v>
      </c>
      <c r="AJ131" s="47" t="str">
        <f>VLOOKUP(A132,[1]QLKT!$AA$10:$AC$111,3,0)</f>
        <v>a</v>
      </c>
      <c r="AK131" s="47"/>
    </row>
    <row r="132" spans="1:37" ht="79.5" customHeight="1">
      <c r="A132" s="82" t="str">
        <f t="shared" si="6"/>
        <v>Triệu Thị Thanh Huyền 13/01/1983</v>
      </c>
      <c r="B132" s="63">
        <v>126</v>
      </c>
      <c r="C132" s="68">
        <f>VLOOKUP(A132,'[2]tong 2 dot'!$A$7:$C$359,3,0)</f>
        <v>18057532</v>
      </c>
      <c r="D132" s="83" t="s">
        <v>1009</v>
      </c>
      <c r="E132" s="84" t="s">
        <v>1010</v>
      </c>
      <c r="F132" s="66"/>
      <c r="G132" s="85" t="s">
        <v>1011</v>
      </c>
      <c r="H132" s="68" t="str">
        <f>VLOOKUP(A132,'[2]tong 2 dot'!$A$7:$G$379,7,0)</f>
        <v>Hà Nội</v>
      </c>
      <c r="I132" s="68" t="str">
        <f>VLOOKUP(A132,'[2]tong 2 dot'!$A$7:$E$379,5,0)</f>
        <v>Nữ</v>
      </c>
      <c r="J132" s="68" t="str">
        <f>VLOOKUP(A132,'[2]tong 2 dot'!$A$7:$H$379,8,0)</f>
        <v>QLKT</v>
      </c>
      <c r="K132" s="68" t="str">
        <f>VLOOKUP(A132,'[2]tong 2 dot'!$A$7:$J$379,10,0)</f>
        <v>QH-2018-E</v>
      </c>
      <c r="L132" s="63"/>
      <c r="M132" s="69"/>
      <c r="N132" s="69"/>
      <c r="O132" s="63" t="str">
        <f>VLOOKUP(A132,'[3]fie nguon'!$C$2:$L$348,10,0)</f>
        <v>Kiểm soát chi thường xuyên ngân sách cấp xã tại Kho bạc nhà nước Hà Đông</v>
      </c>
      <c r="P132" s="63" t="str">
        <f>VLOOKUP(A132,'[3]fie nguon'!$C$2:$N$348,12,0)</f>
        <v>GS.TS Phan Huy Đường</v>
      </c>
      <c r="Q132" s="63" t="str">
        <f>VLOOKUP(A132,'[3]fie nguon'!$C$2:$O$348,13,0)</f>
        <v xml:space="preserve"> Trường ĐH Kinh tế, ĐHQG Hà Nội</v>
      </c>
      <c r="R132" s="63" t="str">
        <f>VLOOKUP(A132,'[3]fie nguon'!$C$2:$T$349,18,0)</f>
        <v>549/QĐ-ĐHKT ngày 19/03/2020</v>
      </c>
      <c r="S132" s="69"/>
      <c r="T132" s="70"/>
      <c r="U132" s="71"/>
      <c r="V132" s="72"/>
      <c r="W132" s="69"/>
      <c r="X132" s="68" t="str">
        <f>VLOOKUP(A132,'[2]tong 2 dot'!$A$7:$K$379,11,0)</f>
        <v>3286/QĐ-ĐHKT ngày 7/12/2018</v>
      </c>
      <c r="Y132" s="70"/>
      <c r="Z132" s="69"/>
      <c r="AA132" s="69"/>
      <c r="AB132" s="69"/>
      <c r="AC132" s="69"/>
      <c r="AD132" s="69"/>
      <c r="AE132" s="69"/>
      <c r="AF132" s="67" t="s">
        <v>1012</v>
      </c>
      <c r="AG132" s="73" t="s">
        <v>1013</v>
      </c>
      <c r="AH132" s="76" t="s">
        <v>1014</v>
      </c>
      <c r="AJ132" s="47" t="e">
        <f>VLOOKUP(A133,[1]QLKT!$AA$10:$AC$111,3,0)</f>
        <v>#N/A</v>
      </c>
      <c r="AK132" s="47"/>
    </row>
    <row r="133" spans="1:37" ht="79.5" customHeight="1">
      <c r="A133" s="82" t="str">
        <f t="shared" si="6"/>
        <v>Nguyễn Thị Huyền Trang 25/07/1993</v>
      </c>
      <c r="B133" s="63">
        <v>127</v>
      </c>
      <c r="C133" s="68">
        <v>16055010</v>
      </c>
      <c r="D133" s="83" t="s">
        <v>1015</v>
      </c>
      <c r="E133" s="84" t="s">
        <v>501</v>
      </c>
      <c r="F133" s="66" t="s">
        <v>1016</v>
      </c>
      <c r="G133" s="85" t="s">
        <v>1017</v>
      </c>
      <c r="H133" s="68" t="s">
        <v>411</v>
      </c>
      <c r="I133" s="68" t="s">
        <v>38</v>
      </c>
      <c r="J133" s="68" t="s">
        <v>970</v>
      </c>
      <c r="K133" s="68" t="s">
        <v>116</v>
      </c>
      <c r="L133" s="63" t="s">
        <v>1018</v>
      </c>
      <c r="M133" s="69"/>
      <c r="N133" s="69"/>
      <c r="O133" s="63" t="s">
        <v>1019</v>
      </c>
      <c r="P133" s="63" t="s">
        <v>1020</v>
      </c>
      <c r="Q133" s="63" t="s">
        <v>601</v>
      </c>
      <c r="R133" s="63" t="s">
        <v>1021</v>
      </c>
      <c r="S133" s="69" t="e">
        <v>#N/A</v>
      </c>
      <c r="T133" s="70"/>
      <c r="U133" s="71" t="e">
        <v>#N/A</v>
      </c>
      <c r="V133" s="72" t="e">
        <v>#N/A</v>
      </c>
      <c r="W133" s="69"/>
      <c r="X133" s="68" t="s">
        <v>979</v>
      </c>
      <c r="Y133" s="70"/>
      <c r="Z133" s="69"/>
      <c r="AA133" s="69"/>
      <c r="AB133" s="69"/>
      <c r="AC133" s="69"/>
      <c r="AD133" s="69"/>
      <c r="AE133" s="69"/>
      <c r="AF133" s="67" t="s">
        <v>1022</v>
      </c>
      <c r="AG133" s="73" t="s">
        <v>1023</v>
      </c>
      <c r="AH133" s="76">
        <f>18825+6675</f>
        <v>25500</v>
      </c>
      <c r="AJ133" s="47" t="str">
        <f>VLOOKUP(A134,[1]QLKT!$AA$10:$AC$111,3,0)</f>
        <v>a</v>
      </c>
      <c r="AK133" s="47"/>
    </row>
    <row r="134" spans="1:37" ht="79.5" customHeight="1">
      <c r="A134" s="82" t="str">
        <f t="shared" si="6"/>
        <v>Bùi Thị Ánh 10/12/1986</v>
      </c>
      <c r="B134" s="63">
        <v>128</v>
      </c>
      <c r="C134" s="68">
        <f>VLOOKUP(A134,'[2]tong 2 dot'!$A$7:$C$359,3,0)</f>
        <v>18057507</v>
      </c>
      <c r="D134" s="83" t="s">
        <v>1024</v>
      </c>
      <c r="E134" s="28" t="s">
        <v>290</v>
      </c>
      <c r="F134" s="66"/>
      <c r="G134" s="85" t="s">
        <v>1025</v>
      </c>
      <c r="H134" s="68" t="str">
        <f>VLOOKUP(A134,'[2]tong 2 dot'!$A$7:$G$379,7,0)</f>
        <v>Nam Định</v>
      </c>
      <c r="I134" s="68" t="str">
        <f>VLOOKUP(A134,'[2]tong 2 dot'!$A$7:$E$379,5,0)</f>
        <v>Nữ</v>
      </c>
      <c r="J134" s="68" t="str">
        <f>VLOOKUP(A134,'[2]tong 2 dot'!$A$7:$H$379,8,0)</f>
        <v>QLKT</v>
      </c>
      <c r="K134" s="68" t="str">
        <f>VLOOKUP(A134,'[2]tong 2 dot'!$A$7:$J$379,10,0)</f>
        <v>QH-2018-E</v>
      </c>
      <c r="L134" s="63"/>
      <c r="M134" s="69" t="s">
        <v>41</v>
      </c>
      <c r="N134" s="69"/>
      <c r="O134" s="63" t="str">
        <f>VLOOKUP(A134,'[3]fie nguon'!$C$2:$L$348,10,0)</f>
        <v>Quản lý nhân lực tại Công ty Cổ phần Sông Đà 5</v>
      </c>
      <c r="P134" s="63" t="str">
        <f>VLOOKUP(A134,'[3]fie nguon'!$C$2:$N$348,12,0)</f>
        <v>PGS.TS Nguyễn Việt Khôi</v>
      </c>
      <c r="Q134" s="63" t="str">
        <f>VLOOKUP(A134,'[3]fie nguon'!$C$2:$O$348,13,0)</f>
        <v xml:space="preserve"> Trường ĐH Kinh tế, ĐHQG Hà Nội</v>
      </c>
      <c r="R134" s="63" t="str">
        <f>VLOOKUP(A134,'[3]fie nguon'!$C$2:$T$349,18,0)</f>
        <v>526/QĐ-ĐHKT ngày 19/03/2020</v>
      </c>
      <c r="S134" s="69"/>
      <c r="T134" s="70"/>
      <c r="U134" s="71"/>
      <c r="V134" s="72"/>
      <c r="W134" s="69" t="s">
        <v>33</v>
      </c>
      <c r="X134" s="68" t="str">
        <f>VLOOKUP(A134,'[2]tong 2 dot'!$A$7:$K$379,11,0)</f>
        <v>3286/QĐ-ĐHKT ngày 7/12/2018</v>
      </c>
      <c r="Y134" s="70"/>
      <c r="Z134" s="69"/>
      <c r="AA134" s="69"/>
      <c r="AB134" s="69"/>
      <c r="AC134" s="69"/>
      <c r="AD134" s="69"/>
      <c r="AE134" s="69"/>
      <c r="AF134" s="67" t="s">
        <v>1026</v>
      </c>
      <c r="AG134" s="73" t="s">
        <v>1027</v>
      </c>
      <c r="AH134" s="76" t="s">
        <v>1234</v>
      </c>
      <c r="AJ134" s="47" t="e">
        <f>VLOOKUP(A135,[1]QLKT!$AA$10:$AC$111,3,0)</f>
        <v>#N/A</v>
      </c>
      <c r="AK134" s="47"/>
    </row>
    <row r="135" spans="1:37" ht="79.5" customHeight="1">
      <c r="A135" s="82" t="str">
        <f t="shared" si="6"/>
        <v>Cao Thị Trang 30/11/1990</v>
      </c>
      <c r="B135" s="63">
        <v>129</v>
      </c>
      <c r="C135" s="68">
        <v>17058280</v>
      </c>
      <c r="D135" s="83" t="s">
        <v>1028</v>
      </c>
      <c r="E135" s="84" t="s">
        <v>501</v>
      </c>
      <c r="F135" s="66" t="s">
        <v>1029</v>
      </c>
      <c r="G135" s="85" t="s">
        <v>1030</v>
      </c>
      <c r="H135" s="68" t="s">
        <v>411</v>
      </c>
      <c r="I135" s="68" t="s">
        <v>38</v>
      </c>
      <c r="J135" s="68" t="s">
        <v>251</v>
      </c>
      <c r="K135" s="68" t="s">
        <v>39</v>
      </c>
      <c r="L135" s="63"/>
      <c r="M135" s="69" t="s">
        <v>106</v>
      </c>
      <c r="N135" s="69"/>
      <c r="O135" s="63" t="s">
        <v>1031</v>
      </c>
      <c r="P135" s="63" t="s">
        <v>1032</v>
      </c>
      <c r="Q135" s="63" t="s">
        <v>601</v>
      </c>
      <c r="R135" s="63" t="s">
        <v>1033</v>
      </c>
      <c r="S135" s="69"/>
      <c r="T135" s="70"/>
      <c r="U135" s="71"/>
      <c r="V135" s="72"/>
      <c r="W135" s="69" t="s">
        <v>33</v>
      </c>
      <c r="X135" s="68" t="s">
        <v>45</v>
      </c>
      <c r="Y135" s="70"/>
      <c r="Z135" s="69"/>
      <c r="AA135" s="69"/>
      <c r="AB135" s="69"/>
      <c r="AC135" s="69"/>
      <c r="AD135" s="69"/>
      <c r="AE135" s="69"/>
      <c r="AF135" s="67" t="s">
        <v>1034</v>
      </c>
      <c r="AG135" s="73" t="s">
        <v>1035</v>
      </c>
      <c r="AH135" s="76">
        <f>6675+7350</f>
        <v>14025</v>
      </c>
      <c r="AJ135" s="47" t="str">
        <f>VLOOKUP(A136,[1]QLKT!$AA$10:$AC$111,3,0)</f>
        <v>a</v>
      </c>
      <c r="AK135" s="47"/>
    </row>
    <row r="136" spans="1:37" ht="79.5" customHeight="1">
      <c r="A136" s="82" t="str">
        <f t="shared" si="6"/>
        <v>Nguyễn Trà My 28/09/1994</v>
      </c>
      <c r="B136" s="63">
        <v>130</v>
      </c>
      <c r="C136" s="68">
        <f>VLOOKUP(A136,'[2]tong 2 dot'!$A$7:$C$359,3,0)</f>
        <v>18057547</v>
      </c>
      <c r="D136" s="83" t="s">
        <v>1036</v>
      </c>
      <c r="E136" s="28" t="s">
        <v>615</v>
      </c>
      <c r="F136" s="66"/>
      <c r="G136" s="85" t="s">
        <v>1037</v>
      </c>
      <c r="H136" s="68" t="str">
        <f>VLOOKUP(A136,'[2]tong 2 dot'!$A$7:$G$379,7,0)</f>
        <v>Hà Nội</v>
      </c>
      <c r="I136" s="68" t="str">
        <f>VLOOKUP(A136,'[2]tong 2 dot'!$A$7:$E$379,5,0)</f>
        <v>Nữ</v>
      </c>
      <c r="J136" s="68" t="str">
        <f>VLOOKUP(A136,'[2]tong 2 dot'!$A$7:$H$379,8,0)</f>
        <v>QLKT</v>
      </c>
      <c r="K136" s="68" t="str">
        <f>VLOOKUP(A136,'[2]tong 2 dot'!$A$7:$J$379,10,0)</f>
        <v>QH-2018-E</v>
      </c>
      <c r="L136" s="63"/>
      <c r="M136" s="69"/>
      <c r="N136" s="69"/>
      <c r="O136" s="63" t="str">
        <f>VLOOKUP(A136,'[3]fie nguon'!$C$2:$L$348,10,0)</f>
        <v>Quản lý nhân lực tại Công ty cổ phần Thương mại và Dịch vụ kỹ thuật Quốc Việt</v>
      </c>
      <c r="P136" s="63" t="str">
        <f>VLOOKUP(A136,'[3]fie nguon'!$C$2:$N$348,12,0)</f>
        <v>PGS.TS Nguyễn Anh Tuấn</v>
      </c>
      <c r="Q136" s="63" t="str">
        <f>VLOOKUP(A136,'[3]fie nguon'!$C$2:$O$348,13,0)</f>
        <v>Trường ĐH Sư phạm Thể dục thể thao HN</v>
      </c>
      <c r="R136" s="63" t="str">
        <f>VLOOKUP(A136,'[3]fie nguon'!$C$2:$T$349,18,0)</f>
        <v>556/QĐ-ĐHKT ngày 19/03/2020</v>
      </c>
      <c r="S136" s="69"/>
      <c r="T136" s="70"/>
      <c r="U136" s="71"/>
      <c r="V136" s="72"/>
      <c r="W136" s="69"/>
      <c r="X136" s="68" t="str">
        <f>VLOOKUP(A136,'[2]tong 2 dot'!$A$7:$K$379,11,0)</f>
        <v>3286/QĐ-ĐHKT ngày 7/12/2018</v>
      </c>
      <c r="Y136" s="70"/>
      <c r="Z136" s="69"/>
      <c r="AA136" s="69"/>
      <c r="AB136" s="69"/>
      <c r="AC136" s="69"/>
      <c r="AD136" s="69"/>
      <c r="AE136" s="69"/>
      <c r="AF136" s="67" t="s">
        <v>1039</v>
      </c>
      <c r="AG136" s="73" t="s">
        <v>1040</v>
      </c>
      <c r="AH136" s="76" t="s">
        <v>1038</v>
      </c>
      <c r="AI136" s="63" t="s">
        <v>1041</v>
      </c>
      <c r="AJ136" s="47" t="e">
        <f>VLOOKUP(A137,[1]QLKT!$AA$10:$AC$111,3,0)</f>
        <v>#N/A</v>
      </c>
      <c r="AK136" s="47"/>
    </row>
    <row r="137" spans="1:37" ht="79.5" customHeight="1">
      <c r="A137" s="82" t="str">
        <f t="shared" si="6"/>
        <v>Đinh Thị Dung 06/11/1986</v>
      </c>
      <c r="B137" s="63">
        <v>131</v>
      </c>
      <c r="C137" s="68">
        <f>VLOOKUP(A137,'[2]tong 2 dot'!$A$7:$C$359,3,0)</f>
        <v>18057654</v>
      </c>
      <c r="D137" s="83" t="s">
        <v>1042</v>
      </c>
      <c r="E137" s="84" t="s">
        <v>167</v>
      </c>
      <c r="F137" s="66"/>
      <c r="G137" s="85" t="s">
        <v>1043</v>
      </c>
      <c r="H137" s="68" t="str">
        <f>VLOOKUP(A137,'[2]tong 2 dot'!$A$7:$G$379,7,0)</f>
        <v>Hưng Yên</v>
      </c>
      <c r="I137" s="68" t="str">
        <f>VLOOKUP(A137,'[2]tong 2 dot'!$A$7:$E$379,5,0)</f>
        <v>Nữ</v>
      </c>
      <c r="J137" s="68" t="str">
        <f>VLOOKUP(A137,'[2]tong 2 dot'!$A$7:$H$379,8,0)</f>
        <v>Kế toán</v>
      </c>
      <c r="K137" s="68" t="str">
        <f>VLOOKUP(A137,'[2]tong 2 dot'!$A$7:$J$379,10,0)</f>
        <v>QH-2018-E</v>
      </c>
      <c r="L137" s="63"/>
      <c r="M137" s="69" t="s">
        <v>292</v>
      </c>
      <c r="N137" s="69"/>
      <c r="O137" s="63" t="str">
        <f>VLOOKUP(A137,'[3]fie nguon'!$C$2:$L$348,10,0)</f>
        <v>Phân tích và dự báo tài chính tại Công ty TNHH Daesun Vina</v>
      </c>
      <c r="P137" s="63" t="str">
        <f>VLOOKUP(A137,'[3]fie nguon'!$C$2:$N$348,12,0)</f>
        <v>PGS.TS Trần Văn Thuận</v>
      </c>
      <c r="Q137" s="63" t="str">
        <f>VLOOKUP(A137,'[3]fie nguon'!$C$2:$O$348,13,0)</f>
        <v>Trường ĐH Kinh tế quốc dân</v>
      </c>
      <c r="R137" s="63" t="str">
        <f>VLOOKUP(A137,'[3]fie nguon'!$C$2:$T$349,18,0)</f>
        <v>641/QĐ-ĐHKT ngày 19/03/2020</v>
      </c>
      <c r="S137" s="69"/>
      <c r="T137" s="70"/>
      <c r="U137" s="71"/>
      <c r="V137" s="72"/>
      <c r="W137" s="69" t="s">
        <v>33</v>
      </c>
      <c r="X137" s="68" t="str">
        <f>VLOOKUP(A137,'[2]tong 2 dot'!$A$7:$K$379,11,0)</f>
        <v>3286/QĐ-ĐHKT ngày 7/12/2018</v>
      </c>
      <c r="Y137" s="70"/>
      <c r="Z137" s="69"/>
      <c r="AA137" s="69"/>
      <c r="AB137" s="69"/>
      <c r="AC137" s="69"/>
      <c r="AD137" s="69"/>
      <c r="AE137" s="69"/>
      <c r="AF137" s="67" t="s">
        <v>1044</v>
      </c>
      <c r="AG137" s="73" t="s">
        <v>1045</v>
      </c>
      <c r="AH137" s="76" t="s">
        <v>1046</v>
      </c>
      <c r="AJ137" s="47" t="e">
        <f>VLOOKUP(A138,[1]QLKT!$AA$10:$AC$111,3,0)</f>
        <v>#N/A</v>
      </c>
      <c r="AK137" s="47"/>
    </row>
    <row r="138" spans="1:37" ht="79.5" customHeight="1">
      <c r="A138" s="82" t="str">
        <f t="shared" si="6"/>
        <v>Trần Thị Thu Hằng 22/08/1995</v>
      </c>
      <c r="B138" s="63">
        <v>132</v>
      </c>
      <c r="C138" s="68">
        <f>VLOOKUP(A138,'[2]tong 2 dot'!$A$7:$C$359,3,0)</f>
        <v>18057642</v>
      </c>
      <c r="D138" s="83" t="s">
        <v>1049</v>
      </c>
      <c r="E138" s="84" t="s">
        <v>1050</v>
      </c>
      <c r="F138" s="66"/>
      <c r="G138" s="85" t="s">
        <v>1051</v>
      </c>
      <c r="H138" s="68" t="str">
        <f>VLOOKUP(A138,'[2]tong 2 dot'!$A$7:$G$379,7,0)</f>
        <v>Phú Thọ</v>
      </c>
      <c r="I138" s="68" t="str">
        <f>VLOOKUP(A138,'[2]tong 2 dot'!$A$7:$E$379,5,0)</f>
        <v>Nữ</v>
      </c>
      <c r="J138" s="68" t="str">
        <f>VLOOKUP(A138,'[2]tong 2 dot'!$A$7:$H$379,8,0)</f>
        <v>KTQT</v>
      </c>
      <c r="K138" s="68" t="str">
        <f>VLOOKUP(A138,'[2]tong 2 dot'!$A$7:$J$379,10,0)</f>
        <v>QH-2018-E</v>
      </c>
      <c r="L138" s="63"/>
      <c r="M138" s="69" t="s">
        <v>337</v>
      </c>
      <c r="N138" s="69"/>
      <c r="O138" s="63" t="str">
        <f>VLOOKUP(A138,'[3]fie nguon'!$C$2:$L$348,10,0)</f>
        <v>Phát triển ngân hàng số tại Việt Nam trong bối cảnh hội nhập kinh tế quốc tế</v>
      </c>
      <c r="P138" s="63" t="str">
        <f>VLOOKUP(A138,'[3]fie nguon'!$C$2:$N$348,12,0)</f>
        <v>TS Nguyễn Cẩm Nhung</v>
      </c>
      <c r="Q138" s="63" t="str">
        <f>VLOOKUP(A138,'[3]fie nguon'!$C$2:$O$348,13,0)</f>
        <v xml:space="preserve"> Trường ĐH Kinh tế, ĐHQG Hà Nội</v>
      </c>
      <c r="R138" s="63" t="str">
        <f>VLOOKUP(A138,'[3]fie nguon'!$C$2:$T$349,18,0)</f>
        <v>700/QĐ-ĐHKT ngày 19/03/2020</v>
      </c>
      <c r="S138" s="69"/>
      <c r="T138" s="70"/>
      <c r="U138" s="71"/>
      <c r="V138" s="72"/>
      <c r="W138" s="69" t="s">
        <v>33</v>
      </c>
      <c r="X138" s="68" t="str">
        <f>VLOOKUP(A138,'[2]tong 2 dot'!$A$7:$K$379,11,0)</f>
        <v>3286/QĐ-ĐHKT ngày 7/12/2018</v>
      </c>
      <c r="Y138" s="70"/>
      <c r="Z138" s="69"/>
      <c r="AA138" s="69"/>
      <c r="AB138" s="69"/>
      <c r="AC138" s="69"/>
      <c r="AD138" s="69"/>
      <c r="AE138" s="69"/>
      <c r="AF138" s="67" t="s">
        <v>1052</v>
      </c>
      <c r="AG138" s="73" t="s">
        <v>1053</v>
      </c>
      <c r="AH138" s="76"/>
      <c r="AJ138" s="47" t="e">
        <f>VLOOKUP(A139,[1]QLKT!$AA$10:$AC$111,3,0)</f>
        <v>#N/A</v>
      </c>
      <c r="AK138" s="47"/>
    </row>
    <row r="139" spans="1:37" ht="79.5" customHeight="1">
      <c r="A139" s="82" t="str">
        <f t="shared" si="6"/>
        <v>Hoàng Thị Phượng 21/07/1985</v>
      </c>
      <c r="B139" s="63">
        <v>133</v>
      </c>
      <c r="C139" s="68">
        <v>16055274</v>
      </c>
      <c r="D139" s="83" t="s">
        <v>363</v>
      </c>
      <c r="E139" s="84" t="s">
        <v>69</v>
      </c>
      <c r="F139" s="66" t="s">
        <v>1054</v>
      </c>
      <c r="G139" s="85" t="s">
        <v>1055</v>
      </c>
      <c r="H139" s="68" t="s">
        <v>34</v>
      </c>
      <c r="I139" s="68" t="s">
        <v>38</v>
      </c>
      <c r="J139" s="68" t="s">
        <v>251</v>
      </c>
      <c r="K139" s="68" t="s">
        <v>116</v>
      </c>
      <c r="L139" s="63" t="s">
        <v>252</v>
      </c>
      <c r="M139" s="69" t="s">
        <v>260</v>
      </c>
      <c r="N139" s="69"/>
      <c r="O139" s="63" t="s">
        <v>1056</v>
      </c>
      <c r="P139" s="63" t="s">
        <v>1057</v>
      </c>
      <c r="Q139" s="63" t="s">
        <v>1058</v>
      </c>
      <c r="R139" s="63" t="s">
        <v>1059</v>
      </c>
      <c r="S139" s="69" t="e">
        <v>#N/A</v>
      </c>
      <c r="T139" s="70"/>
      <c r="U139" s="71" t="e">
        <v>#N/A</v>
      </c>
      <c r="V139" s="72" t="e">
        <v>#N/A</v>
      </c>
      <c r="W139" s="69" t="s">
        <v>33</v>
      </c>
      <c r="X139" s="68" t="s">
        <v>257</v>
      </c>
      <c r="Y139" s="70"/>
      <c r="Z139" s="69"/>
      <c r="AA139" s="69"/>
      <c r="AB139" s="69"/>
      <c r="AC139" s="69"/>
      <c r="AD139" s="69"/>
      <c r="AE139" s="69"/>
      <c r="AF139" s="67" t="s">
        <v>1060</v>
      </c>
      <c r="AG139" s="73" t="s">
        <v>1061</v>
      </c>
      <c r="AH139" s="76">
        <f>13425+6675+6075</f>
        <v>26175</v>
      </c>
      <c r="AJ139" s="47" t="str">
        <f>VLOOKUP(A140,[1]QLKT!$AA$10:$AC$111,3,0)</f>
        <v>a</v>
      </c>
      <c r="AK139" s="47"/>
    </row>
    <row r="140" spans="1:37" ht="79.5" customHeight="1">
      <c r="A140" s="82" t="str">
        <f t="shared" si="6"/>
        <v>Nguyễn Thị Huế 16/04/1979</v>
      </c>
      <c r="B140" s="63">
        <v>134</v>
      </c>
      <c r="C140" s="68">
        <f>VLOOKUP(A140,'[2]tong 2 dot'!$A$7:$C$359,3,0)</f>
        <v>18057102</v>
      </c>
      <c r="D140" s="83" t="s">
        <v>103</v>
      </c>
      <c r="E140" s="84" t="s">
        <v>1062</v>
      </c>
      <c r="F140" s="66"/>
      <c r="G140" s="85" t="s">
        <v>1063</v>
      </c>
      <c r="H140" s="68" t="str">
        <f>VLOOKUP(A140,'[2]tong 2 dot'!$A$7:$G$379,7,0)</f>
        <v>Vĩnh Phúc</v>
      </c>
      <c r="I140" s="68" t="str">
        <f>VLOOKUP(A140,'[2]tong 2 dot'!$A$7:$E$379,5,0)</f>
        <v>Nữ</v>
      </c>
      <c r="J140" s="68" t="str">
        <f>VLOOKUP(A140,'[2]tong 2 dot'!$A$7:$H$379,8,0)</f>
        <v>QLKT</v>
      </c>
      <c r="K140" s="68" t="str">
        <f>VLOOKUP(A140,'[2]tong 2 dot'!$A$7:$J$379,10,0)</f>
        <v>QH-2018-E</v>
      </c>
      <c r="L140" s="63"/>
      <c r="M140" s="69" t="s">
        <v>1066</v>
      </c>
      <c r="N140" s="69"/>
      <c r="O140" s="63" t="str">
        <f>VLOOKUP(A140,'[3]fie nguon'!$C$2:$L$348,10,0)</f>
        <v>Quản lý chi thường xuyên ngân sách nhà nước của các đơn vị hành chính qua kho bạc nhà nước quận Cầu Giấy, Hà Nội</v>
      </c>
      <c r="P140" s="63" t="str">
        <f>VLOOKUP(A140,'[3]fie nguon'!$C$2:$N$348,12,0)</f>
        <v>PGS.TS. Phạm Văn Dũng</v>
      </c>
      <c r="Q140" s="63" t="str">
        <f>VLOOKUP(A140,'[3]fie nguon'!$C$2:$O$348,13,0)</f>
        <v>Trường ĐH Kinh tế - ĐHQGHN</v>
      </c>
      <c r="R140" s="63" t="str">
        <f>VLOOKUP(A140,'[3]fie nguon'!$C$2:$T$349,18,0)</f>
        <v>2973/ĐHKT-QĐ ngày 3/10/2019</v>
      </c>
      <c r="S140" s="69"/>
      <c r="T140" s="70"/>
      <c r="U140" s="71"/>
      <c r="V140" s="72"/>
      <c r="W140" s="69"/>
      <c r="X140" s="68" t="str">
        <f>VLOOKUP(A140,'[2]tong 2 dot'!$A$7:$K$379,11,0)</f>
        <v>2052/QĐ-ĐHKT ngày 2/8/2018</v>
      </c>
      <c r="Y140" s="70"/>
      <c r="Z140" s="69"/>
      <c r="AA140" s="69"/>
      <c r="AB140" s="69"/>
      <c r="AC140" s="69"/>
      <c r="AD140" s="69"/>
      <c r="AE140" s="69"/>
      <c r="AF140" s="67" t="s">
        <v>1064</v>
      </c>
      <c r="AG140" s="73" t="s">
        <v>1065</v>
      </c>
      <c r="AH140" s="76">
        <v>7350</v>
      </c>
      <c r="AJ140" s="47" t="e">
        <f>VLOOKUP(A141,[1]QLKT!$AA$10:$AC$111,3,0)</f>
        <v>#N/A</v>
      </c>
      <c r="AK140" s="47"/>
    </row>
    <row r="141" spans="1:37" ht="79.5" customHeight="1">
      <c r="A141" s="82" t="str">
        <f t="shared" si="6"/>
        <v>Lê Thị Hải Yến 25/11/1987</v>
      </c>
      <c r="B141" s="63">
        <v>135</v>
      </c>
      <c r="C141" s="68">
        <v>17058472</v>
      </c>
      <c r="D141" s="83" t="s">
        <v>1068</v>
      </c>
      <c r="E141" s="84" t="s">
        <v>496</v>
      </c>
      <c r="F141" s="66" t="s">
        <v>1069</v>
      </c>
      <c r="G141" s="85" t="s">
        <v>1070</v>
      </c>
      <c r="H141" s="68" t="s">
        <v>77</v>
      </c>
      <c r="I141" s="68" t="s">
        <v>38</v>
      </c>
      <c r="J141" s="68" t="s">
        <v>660</v>
      </c>
      <c r="K141" s="68" t="s">
        <v>39</v>
      </c>
      <c r="L141" s="63"/>
      <c r="M141" s="69" t="s">
        <v>575</v>
      </c>
      <c r="N141" s="69"/>
      <c r="O141" s="63" t="s">
        <v>1071</v>
      </c>
      <c r="P141" s="63" t="s">
        <v>926</v>
      </c>
      <c r="Q141" s="63" t="s">
        <v>120</v>
      </c>
      <c r="R141" s="63" t="s">
        <v>1072</v>
      </c>
      <c r="S141" s="69"/>
      <c r="T141" s="70"/>
      <c r="U141" s="71"/>
      <c r="V141" s="72"/>
      <c r="W141" s="69" t="s">
        <v>33</v>
      </c>
      <c r="X141" s="68" t="s">
        <v>45</v>
      </c>
      <c r="Y141" s="70"/>
      <c r="Z141" s="69"/>
      <c r="AA141" s="69"/>
      <c r="AB141" s="69"/>
      <c r="AC141" s="69"/>
      <c r="AD141" s="69"/>
      <c r="AE141" s="69"/>
      <c r="AF141" s="67" t="s">
        <v>1073</v>
      </c>
      <c r="AG141" s="73" t="s">
        <v>1074</v>
      </c>
      <c r="AH141" s="76">
        <v>14025</v>
      </c>
      <c r="AI141" s="48" t="s">
        <v>1233</v>
      </c>
      <c r="AJ141" s="47" t="e">
        <f>VLOOKUP(A142,[1]QLKT!$AA$10:$AC$111,3,0)</f>
        <v>#N/A</v>
      </c>
      <c r="AK141" s="47"/>
    </row>
    <row r="142" spans="1:37" ht="79.5" customHeight="1">
      <c r="A142" s="82" t="str">
        <f t="shared" si="6"/>
        <v>Lê Thị Ngọc Hà 08/03/1990</v>
      </c>
      <c r="B142" s="63">
        <v>136</v>
      </c>
      <c r="C142" s="68">
        <f>VLOOKUP(A142,'[2]tong 2 dot'!$A$7:$C$359,3,0)</f>
        <v>18057637</v>
      </c>
      <c r="D142" s="83" t="s">
        <v>1075</v>
      </c>
      <c r="E142" s="84" t="s">
        <v>243</v>
      </c>
      <c r="F142" s="66"/>
      <c r="G142" s="85" t="s">
        <v>1076</v>
      </c>
      <c r="H142" s="68" t="str">
        <f>VLOOKUP(A142,'[2]tong 2 dot'!$A$7:$G$379,7,0)</f>
        <v>Hà Tĩnh</v>
      </c>
      <c r="I142" s="68" t="str">
        <f>VLOOKUP(A142,'[2]tong 2 dot'!$A$7:$E$379,5,0)</f>
        <v>Nữ</v>
      </c>
      <c r="J142" s="68" t="str">
        <f>VLOOKUP(A142,'[2]tong 2 dot'!$A$7:$H$379,8,0)</f>
        <v>KTQT</v>
      </c>
      <c r="K142" s="68" t="str">
        <f>VLOOKUP(A142,'[2]tong 2 dot'!$A$7:$J$379,10,0)</f>
        <v>QH-2018-E</v>
      </c>
      <c r="L142" s="63"/>
      <c r="M142" s="69" t="s">
        <v>337</v>
      </c>
      <c r="N142" s="69"/>
      <c r="O142" s="63" t="str">
        <f>VLOOKUP(A142,'[3]fie nguon'!$C$2:$L$348,10,0)</f>
        <v>Thu hút đầu tư trực tiếp nước ngoài vào ngành nông nghiệp của một số nước ASEAN và bài học kinh nghiệm đối với Việt Nam</v>
      </c>
      <c r="P142" s="63" t="str">
        <f>VLOOKUP(A142,'[3]fie nguon'!$C$2:$N$348,12,0)</f>
        <v>PGS.TS Nguyễn Xuân Thiên</v>
      </c>
      <c r="Q142" s="63" t="str">
        <f>VLOOKUP(A142,'[3]fie nguon'!$C$2:$O$348,13,0)</f>
        <v xml:space="preserve"> Trường ĐH Kinh tế, ĐHQG Hà Nội</v>
      </c>
      <c r="R142" s="63" t="str">
        <f>VLOOKUP(A142,'[3]fie nguon'!$C$2:$T$349,18,0)</f>
        <v>696/QĐ-ĐHKT ngày 19/03/2020</v>
      </c>
      <c r="S142" s="69"/>
      <c r="T142" s="70"/>
      <c r="U142" s="71"/>
      <c r="V142" s="72"/>
      <c r="W142" s="69" t="s">
        <v>33</v>
      </c>
      <c r="X142" s="68" t="str">
        <f>VLOOKUP(A142,'[2]tong 2 dot'!$A$7:$K$379,11,0)</f>
        <v>3286/QĐ-ĐHKT ngày 7/12/2018</v>
      </c>
      <c r="Y142" s="70"/>
      <c r="Z142" s="69"/>
      <c r="AA142" s="69"/>
      <c r="AB142" s="69"/>
      <c r="AC142" s="69"/>
      <c r="AD142" s="69"/>
      <c r="AE142" s="69"/>
      <c r="AF142" s="67" t="s">
        <v>1077</v>
      </c>
      <c r="AG142" s="73" t="s">
        <v>1078</v>
      </c>
      <c r="AH142" s="76"/>
      <c r="AJ142" s="47" t="e">
        <f>VLOOKUP(A143,[1]QLKT!$AA$10:$AC$111,3,0)</f>
        <v>#N/A</v>
      </c>
      <c r="AK142" s="47"/>
    </row>
    <row r="143" spans="1:37" ht="79.5" customHeight="1">
      <c r="A143" s="82" t="str">
        <f t="shared" si="6"/>
        <v>Phạm Thế Lam 12/12/1982</v>
      </c>
      <c r="B143" s="63">
        <v>137</v>
      </c>
      <c r="C143" s="68">
        <f>VLOOKUP(A143,'[2]tong 2 dot'!$A$7:$C$359,3,0)</f>
        <v>18057614</v>
      </c>
      <c r="D143" s="83" t="s">
        <v>1079</v>
      </c>
      <c r="E143" s="84" t="s">
        <v>1080</v>
      </c>
      <c r="F143" s="66"/>
      <c r="G143" s="85" t="s">
        <v>1081</v>
      </c>
      <c r="H143" s="68" t="str">
        <f>VLOOKUP(A143,'[2]tong 2 dot'!$A$7:$G$379,7,0)</f>
        <v>Hà Nội</v>
      </c>
      <c r="I143" s="68" t="str">
        <f>VLOOKUP(A143,'[2]tong 2 dot'!$A$7:$E$379,5,0)</f>
        <v>Nam</v>
      </c>
      <c r="J143" s="68" t="str">
        <f>VLOOKUP(A143,'[2]tong 2 dot'!$A$7:$H$379,8,0)</f>
        <v>QTKD</v>
      </c>
      <c r="K143" s="68" t="str">
        <f>VLOOKUP(A143,'[2]tong 2 dot'!$A$7:$J$379,10,0)</f>
        <v>QH-2018-E</v>
      </c>
      <c r="L143" s="63"/>
      <c r="M143" s="69" t="s">
        <v>106</v>
      </c>
      <c r="N143" s="69"/>
      <c r="O143" s="63" t="str">
        <f>VLOOKUP(A143,'[3]fie nguon'!$C$2:$L$348,10,0)</f>
        <v>Hoạt động Marketing sản phẩm bảo hiểm du lịch quốc tế của Tổng công ty Cổ phần Bảo hiểm Bưu điện</v>
      </c>
      <c r="P143" s="63" t="str">
        <f>VLOOKUP(A143,'[3]fie nguon'!$C$2:$N$348,12,0)</f>
        <v>TS. Vũ Thị Minh Hiền</v>
      </c>
      <c r="Q143" s="63" t="str">
        <f>VLOOKUP(A143,'[3]fie nguon'!$C$2:$O$348,13,0)</f>
        <v>Nguyên Cán bộ Trường ĐH Kinh tế, ĐHQGHN</v>
      </c>
      <c r="R143" s="63" t="str">
        <f>VLOOKUP(A143,'[3]fie nguon'!$C$2:$T$349,18,0)</f>
        <v>615/QĐ-ĐHKT ngày 19/03/2020</v>
      </c>
      <c r="S143" s="69"/>
      <c r="T143" s="70"/>
      <c r="U143" s="71"/>
      <c r="V143" s="72"/>
      <c r="W143" s="69" t="s">
        <v>33</v>
      </c>
      <c r="X143" s="68" t="str">
        <f>VLOOKUP(A143,'[2]tong 2 dot'!$A$7:$K$379,11,0)</f>
        <v>3286/QĐ-ĐHKT ngày 7/12/2018</v>
      </c>
      <c r="Y143" s="70"/>
      <c r="Z143" s="69"/>
      <c r="AA143" s="69"/>
      <c r="AB143" s="69"/>
      <c r="AC143" s="69"/>
      <c r="AD143" s="69"/>
      <c r="AE143" s="69"/>
      <c r="AF143" s="67" t="s">
        <v>1082</v>
      </c>
      <c r="AG143" s="73" t="s">
        <v>1083</v>
      </c>
      <c r="AH143" s="76"/>
      <c r="AJ143" s="47" t="e">
        <f>VLOOKUP(A144,[1]QLKT!$AA$10:$AC$111,3,0)</f>
        <v>#N/A</v>
      </c>
      <c r="AK143" s="47"/>
    </row>
    <row r="144" spans="1:37" ht="79.5" customHeight="1">
      <c r="A144" s="82" t="str">
        <f t="shared" si="6"/>
        <v>Đinh Thị Lan Hương 26/08/1992</v>
      </c>
      <c r="B144" s="63">
        <v>138</v>
      </c>
      <c r="C144" s="68">
        <v>17058255</v>
      </c>
      <c r="D144" s="83" t="s">
        <v>1084</v>
      </c>
      <c r="E144" s="84" t="s">
        <v>282</v>
      </c>
      <c r="F144" s="66" t="s">
        <v>1085</v>
      </c>
      <c r="G144" s="85" t="s">
        <v>1086</v>
      </c>
      <c r="H144" s="68" t="s">
        <v>46</v>
      </c>
      <c r="I144" s="68" t="s">
        <v>38</v>
      </c>
      <c r="J144" s="68" t="s">
        <v>251</v>
      </c>
      <c r="K144" s="68" t="s">
        <v>39</v>
      </c>
      <c r="L144" s="63"/>
      <c r="M144" s="69"/>
      <c r="N144" s="69"/>
      <c r="O144" s="63" t="s">
        <v>1087</v>
      </c>
      <c r="P144" s="63" t="s">
        <v>1032</v>
      </c>
      <c r="Q144" s="63" t="s">
        <v>601</v>
      </c>
      <c r="R144" s="63" t="s">
        <v>1088</v>
      </c>
      <c r="S144" s="69"/>
      <c r="T144" s="70"/>
      <c r="U144" s="71"/>
      <c r="V144" s="72"/>
      <c r="W144" s="69" t="s">
        <v>33</v>
      </c>
      <c r="X144" s="68" t="s">
        <v>45</v>
      </c>
      <c r="Y144" s="70"/>
      <c r="Z144" s="69"/>
      <c r="AA144" s="69"/>
      <c r="AB144" s="69"/>
      <c r="AC144" s="69"/>
      <c r="AD144" s="69"/>
      <c r="AE144" s="69"/>
      <c r="AF144" s="67" t="s">
        <v>1089</v>
      </c>
      <c r="AG144" s="73" t="s">
        <v>1090</v>
      </c>
      <c r="AH144" s="76">
        <f>7350+6675</f>
        <v>14025</v>
      </c>
      <c r="AJ144" s="47" t="e">
        <f>VLOOKUP(A145,[1]QLKT!$AA$10:$AC$111,3,0)</f>
        <v>#N/A</v>
      </c>
      <c r="AK144" s="47"/>
    </row>
    <row r="145" spans="1:37" ht="79.5" customHeight="1">
      <c r="A145" s="82" t="str">
        <f t="shared" si="6"/>
        <v>Dương Quang Trung 01/09/1975</v>
      </c>
      <c r="B145" s="63">
        <v>139</v>
      </c>
      <c r="C145" s="68">
        <v>16055065</v>
      </c>
      <c r="D145" s="83" t="s">
        <v>1091</v>
      </c>
      <c r="E145" s="84" t="s">
        <v>308</v>
      </c>
      <c r="F145" s="66" t="s">
        <v>1092</v>
      </c>
      <c r="G145" s="85" t="s">
        <v>1093</v>
      </c>
      <c r="H145" s="68" t="s">
        <v>748</v>
      </c>
      <c r="I145" s="68" t="s">
        <v>35</v>
      </c>
      <c r="J145" s="68" t="s">
        <v>1094</v>
      </c>
      <c r="K145" s="68" t="s">
        <v>116</v>
      </c>
      <c r="L145" s="63">
        <v>60340102</v>
      </c>
      <c r="M145" s="69"/>
      <c r="N145" s="69"/>
      <c r="O145" s="63" t="s">
        <v>1095</v>
      </c>
      <c r="P145" s="63" t="s">
        <v>833</v>
      </c>
      <c r="Q145" s="63" t="s">
        <v>120</v>
      </c>
      <c r="R145" s="63" t="s">
        <v>1096</v>
      </c>
      <c r="S145" s="69" t="e">
        <v>#N/A</v>
      </c>
      <c r="T145" s="70"/>
      <c r="U145" s="71" t="e">
        <v>#N/A</v>
      </c>
      <c r="V145" s="72" t="e">
        <v>#N/A</v>
      </c>
      <c r="W145" s="69" t="s">
        <v>33</v>
      </c>
      <c r="X145" s="68" t="s">
        <v>979</v>
      </c>
      <c r="Y145" s="70"/>
      <c r="Z145" s="69"/>
      <c r="AA145" s="69"/>
      <c r="AB145" s="69"/>
      <c r="AC145" s="69"/>
      <c r="AD145" s="69"/>
      <c r="AE145" s="69"/>
      <c r="AF145" s="67" t="s">
        <v>1097</v>
      </c>
      <c r="AG145" s="73" t="s">
        <v>1098</v>
      </c>
      <c r="AH145" s="76">
        <f>6075+19425</f>
        <v>25500</v>
      </c>
      <c r="AJ145" s="47" t="e">
        <f>VLOOKUP(A146,[1]QLKT!$AA$10:$AC$111,3,0)</f>
        <v>#N/A</v>
      </c>
      <c r="AK145" s="47"/>
    </row>
    <row r="146" spans="1:37" ht="79.5" customHeight="1">
      <c r="A146" s="82" t="str">
        <f t="shared" si="6"/>
        <v>Vũ Minh Tuệ 13/12/1981</v>
      </c>
      <c r="B146" s="63">
        <v>140</v>
      </c>
      <c r="C146" s="68">
        <v>16055072</v>
      </c>
      <c r="D146" s="83" t="s">
        <v>1099</v>
      </c>
      <c r="E146" s="84" t="s">
        <v>1100</v>
      </c>
      <c r="F146" s="66" t="s">
        <v>1101</v>
      </c>
      <c r="G146" s="85" t="s">
        <v>1102</v>
      </c>
      <c r="H146" s="68" t="s">
        <v>77</v>
      </c>
      <c r="I146" s="68" t="s">
        <v>35</v>
      </c>
      <c r="J146" s="68" t="s">
        <v>1094</v>
      </c>
      <c r="K146" s="68" t="s">
        <v>116</v>
      </c>
      <c r="L146" s="63">
        <v>60340102</v>
      </c>
      <c r="M146" s="69"/>
      <c r="N146" s="69"/>
      <c r="O146" s="63" t="s">
        <v>1103</v>
      </c>
      <c r="P146" s="63" t="s">
        <v>833</v>
      </c>
      <c r="Q146" s="63" t="s">
        <v>120</v>
      </c>
      <c r="R146" s="63" t="s">
        <v>1104</v>
      </c>
      <c r="S146" s="69" t="e">
        <v>#N/A</v>
      </c>
      <c r="T146" s="70"/>
      <c r="U146" s="71" t="e">
        <v>#N/A</v>
      </c>
      <c r="V146" s="72" t="e">
        <v>#N/A</v>
      </c>
      <c r="W146" s="69" t="s">
        <v>33</v>
      </c>
      <c r="X146" s="68" t="s">
        <v>979</v>
      </c>
      <c r="Y146" s="70"/>
      <c r="Z146" s="69"/>
      <c r="AA146" s="69"/>
      <c r="AB146" s="69"/>
      <c r="AC146" s="69"/>
      <c r="AD146" s="69"/>
      <c r="AE146" s="69"/>
      <c r="AF146" s="67" t="s">
        <v>1105</v>
      </c>
      <c r="AG146" s="73" t="s">
        <v>1106</v>
      </c>
      <c r="AH146" s="76">
        <f>6075+6075+13350</f>
        <v>25500</v>
      </c>
      <c r="AJ146" s="47" t="str">
        <f>VLOOKUP(A147,[1]QLKT!$AA$10:$AC$111,3,0)</f>
        <v>a</v>
      </c>
      <c r="AK146" s="47"/>
    </row>
    <row r="147" spans="1:37" ht="79.5" customHeight="1">
      <c r="A147" s="82" t="str">
        <f t="shared" si="6"/>
        <v>Phạm Đức Thịnh 16/09/1993</v>
      </c>
      <c r="B147" s="63">
        <v>141</v>
      </c>
      <c r="C147" s="68">
        <f>VLOOKUP(A147,'[2]tong 2 dot'!$A$7:$C$359,3,0)</f>
        <v>18057574</v>
      </c>
      <c r="D147" s="83" t="s">
        <v>232</v>
      </c>
      <c r="E147" s="84" t="s">
        <v>233</v>
      </c>
      <c r="F147" s="66"/>
      <c r="G147" s="85" t="s">
        <v>1107</v>
      </c>
      <c r="H147" s="68" t="str">
        <f>VLOOKUP(A147,'[2]tong 2 dot'!$A$7:$G$379,7,0)</f>
        <v>Hà Nội</v>
      </c>
      <c r="I147" s="68" t="str">
        <f>VLOOKUP(A147,'[2]tong 2 dot'!$A$7:$E$379,5,0)</f>
        <v>Nam</v>
      </c>
      <c r="J147" s="68" t="str">
        <f>VLOOKUP(A147,'[2]tong 2 dot'!$A$7:$H$379,8,0)</f>
        <v>QLKT</v>
      </c>
      <c r="K147" s="68" t="str">
        <f>VLOOKUP(A147,'[2]tong 2 dot'!$A$7:$J$379,10,0)</f>
        <v>QH-2018-E</v>
      </c>
      <c r="L147" s="63"/>
      <c r="M147" s="69" t="s">
        <v>100</v>
      </c>
      <c r="N147" s="69"/>
      <c r="O147" s="63" t="str">
        <f>VLOOKUP(A147,'[3]fie nguon'!$C$2:$L$348,10,0)</f>
        <v xml:space="preserve">Quản lý tài chính tại Công ty cổ phần nông dược Phương Nam </v>
      </c>
      <c r="P147" s="63" t="str">
        <f>VLOOKUP(A147,'[3]fie nguon'!$C$2:$N$348,12,0)</f>
        <v>TS. Trần Quang Tuyến</v>
      </c>
      <c r="Q147" s="63" t="str">
        <f>VLOOKUP(A147,'[3]fie nguon'!$C$2:$O$348,13,0)</f>
        <v>Khoa Quốc tế, ĐHQGHN</v>
      </c>
      <c r="R147" s="63" t="str">
        <f>VLOOKUP(A147,'[3]fie nguon'!$C$2:$T$349,18,0)</f>
        <v>580/QĐ-ĐHKT ngày 19/03/2020</v>
      </c>
      <c r="S147" s="69"/>
      <c r="T147" s="70"/>
      <c r="U147" s="71"/>
      <c r="V147" s="72"/>
      <c r="W147" s="69" t="s">
        <v>33</v>
      </c>
      <c r="X147" s="68" t="str">
        <f>VLOOKUP(A147,'[2]tong 2 dot'!$A$7:$K$379,11,0)</f>
        <v>3286/QĐ-ĐHKT ngày 7/12/2018</v>
      </c>
      <c r="Y147" s="70"/>
      <c r="Z147" s="69"/>
      <c r="AA147" s="69"/>
      <c r="AB147" s="69"/>
      <c r="AC147" s="69"/>
      <c r="AD147" s="69"/>
      <c r="AE147" s="69"/>
      <c r="AF147" s="67" t="s">
        <v>1108</v>
      </c>
      <c r="AG147" s="73" t="s">
        <v>1109</v>
      </c>
      <c r="AH147" s="76"/>
      <c r="AJ147" s="47" t="e">
        <f>VLOOKUP(A148,[1]QLKT!$AA$10:$AC$111,3,0)</f>
        <v>#N/A</v>
      </c>
      <c r="AK147" s="47"/>
    </row>
    <row r="148" spans="1:37" ht="79.5" customHeight="1">
      <c r="A148" s="93" t="str">
        <f t="shared" si="6"/>
        <v>Nguyễn Quỳnh Anh 28/09/1989</v>
      </c>
      <c r="B148" s="63">
        <v>142</v>
      </c>
      <c r="C148" s="68" t="s">
        <v>1217</v>
      </c>
      <c r="D148" s="83" t="s">
        <v>1110</v>
      </c>
      <c r="E148" s="84" t="s">
        <v>197</v>
      </c>
      <c r="F148" s="66"/>
      <c r="G148" s="85" t="s">
        <v>1111</v>
      </c>
      <c r="H148" s="68" t="s">
        <v>34</v>
      </c>
      <c r="I148" s="68" t="s">
        <v>38</v>
      </c>
      <c r="J148" s="68" t="s">
        <v>970</v>
      </c>
      <c r="K148" s="68" t="s">
        <v>47</v>
      </c>
      <c r="L148" s="63"/>
      <c r="M148" s="69"/>
      <c r="N148" s="69"/>
      <c r="O148" s="63" t="s">
        <v>1112</v>
      </c>
      <c r="P148" s="63" t="s">
        <v>1113</v>
      </c>
      <c r="Q148" s="63" t="s">
        <v>120</v>
      </c>
      <c r="R148" s="63" t="s">
        <v>1114</v>
      </c>
      <c r="S148" s="69"/>
      <c r="T148" s="70"/>
      <c r="U148" s="71"/>
      <c r="V148" s="72"/>
      <c r="W148" s="69" t="s">
        <v>33</v>
      </c>
      <c r="X148" s="68" t="s">
        <v>79</v>
      </c>
      <c r="Y148" s="94"/>
      <c r="Z148" s="95"/>
      <c r="AA148" s="95"/>
      <c r="AB148" s="95"/>
      <c r="AC148" s="95"/>
      <c r="AD148" s="95"/>
      <c r="AE148" s="95"/>
      <c r="AF148" s="67" t="s">
        <v>1236</v>
      </c>
      <c r="AG148" s="73" t="s">
        <v>1237</v>
      </c>
      <c r="AH148" s="80"/>
      <c r="AJ148" s="47" t="e">
        <f>VLOOKUP(A149,[1]QLKT!$AA$10:$AC$111,3,0)</f>
        <v>#N/A</v>
      </c>
      <c r="AK148" s="47"/>
    </row>
    <row r="149" spans="1:37" ht="79.5" customHeight="1">
      <c r="A149" s="93" t="str">
        <f t="shared" si="6"/>
        <v>Hoàng Công Quang 21/11/1989</v>
      </c>
      <c r="B149" s="63">
        <v>143</v>
      </c>
      <c r="C149" s="68">
        <v>16055178</v>
      </c>
      <c r="D149" s="83" t="s">
        <v>1116</v>
      </c>
      <c r="E149" s="84" t="s">
        <v>1117</v>
      </c>
      <c r="F149" s="66" t="s">
        <v>1118</v>
      </c>
      <c r="G149" s="85" t="s">
        <v>360</v>
      </c>
      <c r="H149" s="68" t="s">
        <v>411</v>
      </c>
      <c r="I149" s="68" t="s">
        <v>35</v>
      </c>
      <c r="J149" s="68" t="s">
        <v>928</v>
      </c>
      <c r="K149" s="68" t="s">
        <v>116</v>
      </c>
      <c r="L149" s="63" t="e">
        <v>#N/A</v>
      </c>
      <c r="M149" s="69"/>
      <c r="N149" s="69"/>
      <c r="O149" s="63" t="s">
        <v>1119</v>
      </c>
      <c r="P149" s="63" t="s">
        <v>1120</v>
      </c>
      <c r="Q149" s="63" t="s">
        <v>1121</v>
      </c>
      <c r="R149" s="63" t="s">
        <v>1122</v>
      </c>
      <c r="S149" s="69" t="e">
        <v>#N/A</v>
      </c>
      <c r="T149" s="70"/>
      <c r="U149" s="71" t="e">
        <v>#N/A</v>
      </c>
      <c r="V149" s="72" t="e">
        <v>#N/A</v>
      </c>
      <c r="W149" s="69"/>
      <c r="X149" s="68" t="s">
        <v>979</v>
      </c>
      <c r="Y149" s="94"/>
      <c r="Z149" s="95"/>
      <c r="AA149" s="95"/>
      <c r="AB149" s="95"/>
      <c r="AC149" s="95"/>
      <c r="AD149" s="95"/>
      <c r="AE149" s="95"/>
      <c r="AF149" s="67" t="s">
        <v>1123</v>
      </c>
      <c r="AG149" s="73" t="s">
        <v>1124</v>
      </c>
      <c r="AH149" s="80" t="s">
        <v>1125</v>
      </c>
      <c r="AJ149" s="47" t="e">
        <f>VLOOKUP(A150,[1]QLKT!$AA$10:$AC$111,3,0)</f>
        <v>#N/A</v>
      </c>
      <c r="AK149" s="47"/>
    </row>
    <row r="150" spans="1:37" ht="79.5" customHeight="1">
      <c r="A150" s="93" t="str">
        <f t="shared" si="6"/>
        <v>Văn Thị Cẩm Giang 04/04/1990</v>
      </c>
      <c r="B150" s="63">
        <v>144</v>
      </c>
      <c r="C150" s="68">
        <f>VLOOKUP(A150,'[2]tong 2 dot'!$A$7:$C$359,3,0)</f>
        <v>18057658</v>
      </c>
      <c r="D150" s="83" t="s">
        <v>1127</v>
      </c>
      <c r="E150" s="84" t="s">
        <v>137</v>
      </c>
      <c r="F150" s="66"/>
      <c r="G150" s="85" t="s">
        <v>1128</v>
      </c>
      <c r="H150" s="68" t="str">
        <f>VLOOKUP(A150,'[2]tong 2 dot'!$A$7:$G$379,7,0)</f>
        <v>Hà Tĩnh</v>
      </c>
      <c r="I150" s="68" t="str">
        <f>VLOOKUP(A150,'[2]tong 2 dot'!$A$7:$E$379,5,0)</f>
        <v>Nữ</v>
      </c>
      <c r="J150" s="68" t="str">
        <f>VLOOKUP(A150,'[2]tong 2 dot'!$A$7:$H$379,8,0)</f>
        <v>Kế toán</v>
      </c>
      <c r="K150" s="68" t="str">
        <f>VLOOKUP(A150,'[2]tong 2 dot'!$A$7:$J$379,10,0)</f>
        <v>QH-2018-E</v>
      </c>
      <c r="L150" s="63"/>
      <c r="M150" s="69" t="s">
        <v>292</v>
      </c>
      <c r="N150" s="69"/>
      <c r="O150" s="63" t="str">
        <f>VLOOKUP(A150,'[3]fie nguon'!$C$2:$L$348,10,0)</f>
        <v xml:space="preserve">Kiểm soát nội bộ quy trình huy động vốn tại Ngân hàng đầu tư và phát triển Việt Nam - Chi nhánh Ngọc Khánh Hà Nội </v>
      </c>
      <c r="P150" s="63" t="str">
        <f>VLOOKUP(A150,'[3]fie nguon'!$C$2:$N$348,12,0)</f>
        <v>PGS.TS Phan Trung Kiên</v>
      </c>
      <c r="Q150" s="63" t="str">
        <f>VLOOKUP(A150,'[3]fie nguon'!$C$2:$O$348,13,0)</f>
        <v>Trường ĐH Kinh tế quốc dân</v>
      </c>
      <c r="R150" s="63" t="str">
        <f>VLOOKUP(A150,'[3]fie nguon'!$C$2:$T$349,18,0)</f>
        <v>642/QĐ-ĐHKT ngày 19/03/2020</v>
      </c>
      <c r="S150" s="69"/>
      <c r="T150" s="70"/>
      <c r="U150" s="71"/>
      <c r="V150" s="72"/>
      <c r="W150" s="69"/>
      <c r="X150" s="68" t="str">
        <f>VLOOKUP(A150,'[2]tong 2 dot'!$A$7:$K$379,11,0)</f>
        <v>3286/QĐ-ĐHKT ngày 7/12/2018</v>
      </c>
      <c r="Y150" s="94"/>
      <c r="Z150" s="95"/>
      <c r="AA150" s="95"/>
      <c r="AB150" s="95"/>
      <c r="AC150" s="95"/>
      <c r="AD150" s="95"/>
      <c r="AE150" s="95"/>
      <c r="AF150" s="67" t="s">
        <v>1129</v>
      </c>
      <c r="AG150" s="73" t="s">
        <v>1130</v>
      </c>
      <c r="AH150" s="80" t="s">
        <v>1131</v>
      </c>
      <c r="AJ150" s="47" t="e">
        <f>VLOOKUP(A151,[1]QLKT!$AA$10:$AC$111,3,0)</f>
        <v>#N/A</v>
      </c>
      <c r="AK150" s="47"/>
    </row>
    <row r="151" spans="1:37" ht="79.5" customHeight="1">
      <c r="A151" s="93" t="str">
        <f t="shared" si="6"/>
        <v>Nguyễn Trang Nhung 24/07/1994</v>
      </c>
      <c r="B151" s="63">
        <v>145</v>
      </c>
      <c r="C151" s="68">
        <f>VLOOKUP(A151,'[2]tong 2 dot'!$A$7:$C$359,3,0)</f>
        <v>18057647</v>
      </c>
      <c r="D151" s="83" t="s">
        <v>1132</v>
      </c>
      <c r="E151" s="84" t="s">
        <v>400</v>
      </c>
      <c r="F151" s="66"/>
      <c r="G151" s="85" t="s">
        <v>1133</v>
      </c>
      <c r="H151" s="68" t="str">
        <f>VLOOKUP(A151,'[2]tong 2 dot'!$A$7:$G$379,7,0)</f>
        <v>Hưng Yên</v>
      </c>
      <c r="I151" s="68" t="str">
        <f>VLOOKUP(A151,'[2]tong 2 dot'!$A$7:$E$379,5,0)</f>
        <v>Nữ</v>
      </c>
      <c r="J151" s="68" t="str">
        <f>VLOOKUP(A151,'[2]tong 2 dot'!$A$7:$H$379,8,0)</f>
        <v>KTQT</v>
      </c>
      <c r="K151" s="68" t="str">
        <f>VLOOKUP(A151,'[2]tong 2 dot'!$A$7:$J$379,10,0)</f>
        <v>QH-2018-E</v>
      </c>
      <c r="L151" s="63"/>
      <c r="M151" s="69" t="s">
        <v>337</v>
      </c>
      <c r="N151" s="69"/>
      <c r="O151" s="63" t="str">
        <f>VLOOKUP(A151,'[3]fie nguon'!$C$2:$L$348,10,0)</f>
        <v>Thu hút đầu tư trực tiếp nước ngoài vào phát triển sản phẩm du lịch đặc thù vùng Duyên hải Nam Trung bộ trong bối cảnh hội nhập kinh tế quốc tế</v>
      </c>
      <c r="P151" s="63" t="str">
        <f>VLOOKUP(A151,'[3]fie nguon'!$C$2:$N$348,12,0)</f>
        <v>PGS.TS Nguyễn Việt Khôi</v>
      </c>
      <c r="Q151" s="63" t="str">
        <f>VLOOKUP(A151,'[3]fie nguon'!$C$2:$O$348,13,0)</f>
        <v xml:space="preserve"> Trường ĐH Kinh tế, ĐHQG Hà Nội</v>
      </c>
      <c r="R151" s="63" t="str">
        <f>VLOOKUP(A151,'[3]fie nguon'!$C$2:$T$349,18,0)</f>
        <v>790/QĐ-ĐHKT ngày 31/3/2020</v>
      </c>
      <c r="S151" s="69"/>
      <c r="T151" s="70"/>
      <c r="U151" s="71"/>
      <c r="V151" s="72"/>
      <c r="W151" s="69" t="s">
        <v>33</v>
      </c>
      <c r="X151" s="68" t="str">
        <f>VLOOKUP(A151,'[2]tong 2 dot'!$A$7:$K$379,11,0)</f>
        <v>3286/QĐ-ĐHKT ngày 7/12/2018</v>
      </c>
      <c r="Y151" s="94"/>
      <c r="Z151" s="95"/>
      <c r="AA151" s="95"/>
      <c r="AB151" s="95"/>
      <c r="AC151" s="95"/>
      <c r="AD151" s="95"/>
      <c r="AE151" s="95"/>
      <c r="AF151" s="67" t="s">
        <v>1134</v>
      </c>
      <c r="AG151" s="73" t="s">
        <v>1135</v>
      </c>
      <c r="AH151" s="80"/>
      <c r="AI151" s="48" t="s">
        <v>1233</v>
      </c>
      <c r="AJ151" s="47" t="e">
        <f>VLOOKUP(A152,[1]QLKT!$AA$10:$AC$111,3,0)</f>
        <v>#N/A</v>
      </c>
      <c r="AK151" s="47"/>
    </row>
    <row r="152" spans="1:37" ht="79.5" customHeight="1">
      <c r="A152" s="93" t="str">
        <f t="shared" si="6"/>
        <v>Phạm Đắc Hưng 23/08/1995</v>
      </c>
      <c r="B152" s="63">
        <v>146</v>
      </c>
      <c r="C152" s="68">
        <f>VLOOKUP(A152,'[2]tong 2 dot'!$A$7:$C$359,3,0)</f>
        <v>18057643</v>
      </c>
      <c r="D152" s="83" t="s">
        <v>1136</v>
      </c>
      <c r="E152" s="84" t="s">
        <v>536</v>
      </c>
      <c r="F152" s="66"/>
      <c r="G152" s="85" t="s">
        <v>1137</v>
      </c>
      <c r="H152" s="68" t="str">
        <f>VLOOKUP(A152,'[2]tong 2 dot'!$A$7:$G$379,7,0)</f>
        <v>Quảng Ninh</v>
      </c>
      <c r="I152" s="68" t="str">
        <f>VLOOKUP(A152,'[2]tong 2 dot'!$A$7:$E$379,5,0)</f>
        <v>Nam</v>
      </c>
      <c r="J152" s="68" t="str">
        <f>VLOOKUP(A152,'[2]tong 2 dot'!$A$7:$H$379,8,0)</f>
        <v>KTQT</v>
      </c>
      <c r="K152" s="68" t="str">
        <f>VLOOKUP(A152,'[2]tong 2 dot'!$A$7:$J$379,10,0)</f>
        <v>QH-2018-E</v>
      </c>
      <c r="L152" s="63"/>
      <c r="M152" s="69" t="s">
        <v>1066</v>
      </c>
      <c r="N152" s="69"/>
      <c r="O152" s="63" t="str">
        <f>VLOOKUP(A152,'[3]fie nguon'!$C$2:$L$348,10,0)</f>
        <v>Kinh nghiệm xây dựng hệ sinh thái khởi nghiệp của Hồng Kông và bài học cho Việt Nam</v>
      </c>
      <c r="P152" s="63" t="str">
        <f>VLOOKUP(A152,'[3]fie nguon'!$C$2:$N$348,12,0)</f>
        <v>TS Nguyễn Thị Vũ Hà</v>
      </c>
      <c r="Q152" s="63" t="str">
        <f>VLOOKUP(A152,'[3]fie nguon'!$C$2:$O$348,13,0)</f>
        <v xml:space="preserve"> Trường ĐH Kinh tế, ĐHQG Hà Nội</v>
      </c>
      <c r="R152" s="63" t="str">
        <f>VLOOKUP(A152,'[3]fie nguon'!$C$2:$T$349,18,0)</f>
        <v>701/QĐ-ĐHKT ngày 19/03/2020</v>
      </c>
      <c r="S152" s="69"/>
      <c r="T152" s="70"/>
      <c r="U152" s="71"/>
      <c r="V152" s="72"/>
      <c r="W152" s="69" t="s">
        <v>33</v>
      </c>
      <c r="X152" s="68" t="str">
        <f>VLOOKUP(A152,'[2]tong 2 dot'!$A$7:$K$379,11,0)</f>
        <v>3286/QĐ-ĐHKT ngày 7/12/2018</v>
      </c>
      <c r="Y152" s="94"/>
      <c r="Z152" s="95"/>
      <c r="AA152" s="95"/>
      <c r="AB152" s="95"/>
      <c r="AC152" s="95"/>
      <c r="AD152" s="95"/>
      <c r="AE152" s="95"/>
      <c r="AF152" s="67" t="s">
        <v>1138</v>
      </c>
      <c r="AG152" s="73" t="s">
        <v>1139</v>
      </c>
      <c r="AH152" s="80">
        <f>13350+7350</f>
        <v>20700</v>
      </c>
      <c r="AI152" s="48" t="s">
        <v>1233</v>
      </c>
      <c r="AJ152" s="47" t="e">
        <f>VLOOKUP(A153,[1]QLKT!$AA$10:$AC$111,3,0)</f>
        <v>#N/A</v>
      </c>
      <c r="AK152" s="47"/>
    </row>
    <row r="153" spans="1:37" ht="79.5" customHeight="1">
      <c r="A153" s="93" t="str">
        <f t="shared" si="6"/>
        <v>Phạm Thắng Phi Đình 16/02/1969</v>
      </c>
      <c r="B153" s="63">
        <v>147</v>
      </c>
      <c r="C153" s="68">
        <v>17058115</v>
      </c>
      <c r="D153" s="83" t="s">
        <v>1140</v>
      </c>
      <c r="E153" s="84" t="s">
        <v>1141</v>
      </c>
      <c r="F153" s="66"/>
      <c r="G153" s="85" t="s">
        <v>1142</v>
      </c>
      <c r="H153" s="68" t="s">
        <v>46</v>
      </c>
      <c r="I153" s="68" t="s">
        <v>35</v>
      </c>
      <c r="J153" s="68" t="s">
        <v>40</v>
      </c>
      <c r="K153" s="68" t="s">
        <v>39</v>
      </c>
      <c r="L153" s="63">
        <v>60340410</v>
      </c>
      <c r="M153" s="69"/>
      <c r="N153" s="69"/>
      <c r="O153" s="63" t="s">
        <v>1143</v>
      </c>
      <c r="P153" s="63" t="s">
        <v>600</v>
      </c>
      <c r="Q153" s="63" t="s">
        <v>601</v>
      </c>
      <c r="R153" s="63" t="s">
        <v>1144</v>
      </c>
      <c r="S153" s="69"/>
      <c r="T153" s="70"/>
      <c r="U153" s="71"/>
      <c r="V153" s="72"/>
      <c r="W153" s="69" t="s">
        <v>33</v>
      </c>
      <c r="X153" s="68" t="s">
        <v>603</v>
      </c>
      <c r="Y153" s="94"/>
      <c r="Z153" s="95"/>
      <c r="AA153" s="95"/>
      <c r="AB153" s="95"/>
      <c r="AC153" s="95"/>
      <c r="AD153" s="95"/>
      <c r="AE153" s="95"/>
      <c r="AF153" s="67" t="s">
        <v>1145</v>
      </c>
      <c r="AG153" s="73" t="s">
        <v>1146</v>
      </c>
      <c r="AH153" s="80">
        <f>13350+7350</f>
        <v>20700</v>
      </c>
      <c r="AI153" s="48" t="s">
        <v>1261</v>
      </c>
      <c r="AJ153" s="47" t="e">
        <f>VLOOKUP(A154,[1]QLKT!$AA$10:$AC$111,3,0)</f>
        <v>#N/A</v>
      </c>
      <c r="AK153" s="47"/>
    </row>
    <row r="154" spans="1:37" ht="79.5" customHeight="1">
      <c r="A154" s="93" t="str">
        <f t="shared" si="6"/>
        <v>Ngô Huy Toàn 02/02/1969</v>
      </c>
      <c r="B154" s="63">
        <v>148</v>
      </c>
      <c r="C154" s="68">
        <f>VLOOKUP(A154,'[2]tong 2 dot'!$A$7:$C$359,3,0)</f>
        <v>18057687</v>
      </c>
      <c r="D154" s="83" t="s">
        <v>1188</v>
      </c>
      <c r="E154" s="84" t="s">
        <v>114</v>
      </c>
      <c r="F154" s="66"/>
      <c r="G154" s="85" t="s">
        <v>1189</v>
      </c>
      <c r="H154" s="68" t="str">
        <f>VLOOKUP(A154,'[2]tong 2 dot'!$A$7:$G$379,7,0)</f>
        <v>Hà Giang</v>
      </c>
      <c r="I154" s="68" t="str">
        <f>VLOOKUP(A154,'[2]tong 2 dot'!$A$7:$E$379,5,0)</f>
        <v>Nam</v>
      </c>
      <c r="J154" s="68" t="str">
        <f>VLOOKUP(A154,'[2]tong 2 dot'!$A$7:$H$379,8,0)</f>
        <v>CSC&amp;PT</v>
      </c>
      <c r="K154" s="68" t="str">
        <f>VLOOKUP(A154,'[2]tong 2 dot'!$A$7:$J$379,10,0)</f>
        <v>QH-2018-E</v>
      </c>
      <c r="L154" s="63"/>
      <c r="M154" s="69" t="s">
        <v>383</v>
      </c>
      <c r="N154" s="69"/>
      <c r="O154" s="63" t="str">
        <f>VLOOKUP(A154,'[3]fie nguon'!$C$2:$L$348,10,0)</f>
        <v>Nghiên cứu đánh giá công tác quản lý nhà nước về mạng xã hội tại Việt Nam</v>
      </c>
      <c r="P154" s="63" t="str">
        <f>VLOOKUP(A154,'[3]fie nguon'!$C$2:$N$348,12,0)</f>
        <v>TS. Lưu Quốc Đạt</v>
      </c>
      <c r="Q154" s="63" t="str">
        <f>VLOOKUP(A154,'[3]fie nguon'!$C$2:$O$348,13,0)</f>
        <v xml:space="preserve"> Trường ĐH Kinh tế, ĐHQG Hà Nội</v>
      </c>
      <c r="R154" s="63" t="str">
        <f>VLOOKUP(A154,'[3]fie nguon'!$C$2:$T$349,18,0)</f>
        <v>791/QĐ-ĐHKT ngày 31/3/2020</v>
      </c>
      <c r="S154" s="69"/>
      <c r="T154" s="70"/>
      <c r="U154" s="71"/>
      <c r="V154" s="72"/>
      <c r="W154" s="69" t="s">
        <v>33</v>
      </c>
      <c r="X154" s="68" t="str">
        <f>VLOOKUP(A154,'[2]tong 2 dot'!$A$7:$K$379,11,0)</f>
        <v>3286/QĐ-ĐHKT ngày 7/12/2018</v>
      </c>
      <c r="Y154" s="94"/>
      <c r="Z154" s="95"/>
      <c r="AA154" s="95"/>
      <c r="AB154" s="95"/>
      <c r="AC154" s="95"/>
      <c r="AD154" s="95"/>
      <c r="AE154" s="95"/>
      <c r="AF154" s="67" t="s">
        <v>1190</v>
      </c>
      <c r="AG154" s="73" t="s">
        <v>1191</v>
      </c>
      <c r="AH154" s="80"/>
      <c r="AJ154" s="47" t="e">
        <f>VLOOKUP(A155,[1]QLKT!$AA$10:$AC$111,3,0)</f>
        <v>#N/A</v>
      </c>
      <c r="AK154" s="47"/>
    </row>
    <row r="155" spans="1:37" ht="79.5" customHeight="1">
      <c r="A155" s="93" t="str">
        <f t="shared" si="6"/>
        <v>Vũ Thị Việt Nga 23/01/1976</v>
      </c>
      <c r="B155" s="63">
        <v>149</v>
      </c>
      <c r="C155" s="68">
        <f>VLOOKUP(A155,'[2]tong 2 dot'!$A$7:$C$359,3,0)</f>
        <v>18057646</v>
      </c>
      <c r="D155" s="83" t="s">
        <v>1224</v>
      </c>
      <c r="E155" s="84" t="s">
        <v>64</v>
      </c>
      <c r="F155" s="66"/>
      <c r="G155" s="85" t="s">
        <v>1220</v>
      </c>
      <c r="H155" s="68" t="str">
        <f>VLOOKUP(A155,'[2]tong 2 dot'!$A$7:$G$379,7,0)</f>
        <v>Hà Nội</v>
      </c>
      <c r="I155" s="68" t="str">
        <f>VLOOKUP(A155,'[2]tong 2 dot'!$A$7:$E$379,5,0)</f>
        <v>Nữ</v>
      </c>
      <c r="J155" s="68" t="s">
        <v>970</v>
      </c>
      <c r="K155" s="68" t="str">
        <f>VLOOKUP(A155,'[2]tong 2 dot'!$A$7:$J$379,10,0)</f>
        <v>QH-2018-E</v>
      </c>
      <c r="L155" s="63"/>
      <c r="M155" s="69" t="s">
        <v>337</v>
      </c>
      <c r="N155" s="69"/>
      <c r="O155" s="63" t="str">
        <f>VLOOKUP(A155,'[3]fie nguon'!$C$2:$L$348,10,0)</f>
        <v>Xuất khẩu lao động của Việt Nam sang thị trường Đài Loan và những vấn đề đặt ra</v>
      </c>
      <c r="P155" s="63" t="str">
        <f>VLOOKUP(A155,'[3]fie nguon'!$C$2:$N$348,12,0)</f>
        <v>PGS.TS Nguyễn Thị Kim Chi</v>
      </c>
      <c r="Q155" s="63" t="str">
        <f>VLOOKUP(A155,'[3]fie nguon'!$C$2:$O$348,13,0)</f>
        <v xml:space="preserve"> Trường ĐH Kinh tế, ĐHQG Hà Nội</v>
      </c>
      <c r="R155" s="63" t="str">
        <f>VLOOKUP(A155,'[3]fie nguon'!$C$2:$T$349,18,0)</f>
        <v>703/QĐ-ĐHKT ngày 19/03/2020</v>
      </c>
      <c r="S155" s="69"/>
      <c r="T155" s="70"/>
      <c r="U155" s="71"/>
      <c r="V155" s="72"/>
      <c r="W155" s="69" t="s">
        <v>36</v>
      </c>
      <c r="X155" s="68" t="str">
        <f>VLOOKUP(A155,'[2]tong 2 dot'!$A$7:$K$379,11,0)</f>
        <v>3286/QĐ-ĐHKT ngày 7/12/2018</v>
      </c>
      <c r="Y155" s="94"/>
      <c r="Z155" s="95"/>
      <c r="AA155" s="95"/>
      <c r="AB155" s="95"/>
      <c r="AC155" s="95"/>
      <c r="AD155" s="95"/>
      <c r="AE155" s="95"/>
      <c r="AF155" s="67" t="s">
        <v>1222</v>
      </c>
      <c r="AG155" s="73" t="s">
        <v>1223</v>
      </c>
      <c r="AH155" s="80"/>
      <c r="AI155" s="48" t="s">
        <v>1260</v>
      </c>
      <c r="AJ155" s="47" t="e">
        <f>VLOOKUP(A156,[1]QLKT!$AA$10:$AC$111,3,0)</f>
        <v>#N/A</v>
      </c>
      <c r="AK155" s="47"/>
    </row>
    <row r="156" spans="1:37" ht="79.5" customHeight="1">
      <c r="A156" s="93" t="str">
        <f t="shared" si="6"/>
        <v>Nguyễn Hà Trung 16/03/1979</v>
      </c>
      <c r="B156" s="63">
        <v>150</v>
      </c>
      <c r="C156" s="68">
        <v>17058421</v>
      </c>
      <c r="D156" s="83" t="s">
        <v>307</v>
      </c>
      <c r="E156" s="84" t="s">
        <v>308</v>
      </c>
      <c r="F156" s="66" t="s">
        <v>1238</v>
      </c>
      <c r="G156" s="85" t="s">
        <v>1239</v>
      </c>
      <c r="H156" s="68" t="s">
        <v>42</v>
      </c>
      <c r="I156" s="68" t="s">
        <v>35</v>
      </c>
      <c r="J156" s="68" t="s">
        <v>40</v>
      </c>
      <c r="K156" s="68" t="s">
        <v>39</v>
      </c>
      <c r="L156" s="63"/>
      <c r="M156" s="69" t="s">
        <v>100</v>
      </c>
      <c r="N156" s="69"/>
      <c r="O156" s="63" t="s">
        <v>1240</v>
      </c>
      <c r="P156" s="63" t="s">
        <v>1226</v>
      </c>
      <c r="Q156" s="63" t="s">
        <v>1241</v>
      </c>
      <c r="R156" s="63" t="s">
        <v>1242</v>
      </c>
      <c r="S156" s="69"/>
      <c r="T156" s="70"/>
      <c r="U156" s="71"/>
      <c r="V156" s="72"/>
      <c r="W156" s="69" t="s">
        <v>33</v>
      </c>
      <c r="X156" s="68" t="s">
        <v>45</v>
      </c>
      <c r="Y156" s="94"/>
      <c r="Z156" s="95"/>
      <c r="AA156" s="95"/>
      <c r="AB156" s="95"/>
      <c r="AC156" s="95"/>
      <c r="AD156" s="95"/>
      <c r="AE156" s="95"/>
      <c r="AF156" s="67" t="s">
        <v>1243</v>
      </c>
      <c r="AG156" s="73" t="s">
        <v>1244</v>
      </c>
      <c r="AH156" s="80"/>
      <c r="AI156" s="48" t="s">
        <v>54</v>
      </c>
      <c r="AJ156" s="47" t="e">
        <f>VLOOKUP(A157,[1]QLKT!$AA$10:$AC$111,3,0)</f>
        <v>#N/A</v>
      </c>
      <c r="AK156" s="47"/>
    </row>
    <row r="157" spans="1:37" ht="79.5" customHeight="1">
      <c r="A157" s="93" t="str">
        <f t="shared" si="6"/>
        <v>Lê Thị Thu Hà 17/02/1978</v>
      </c>
      <c r="B157" s="63">
        <v>151</v>
      </c>
      <c r="C157" s="68" t="e">
        <f>VLOOKUP(A157,'[2]tong 2 dot'!$A$7:$C$359,3,0)</f>
        <v>#N/A</v>
      </c>
      <c r="D157" s="83" t="s">
        <v>1252</v>
      </c>
      <c r="E157" s="84" t="s">
        <v>243</v>
      </c>
      <c r="F157" s="66"/>
      <c r="G157" s="85" t="s">
        <v>1253</v>
      </c>
      <c r="H157" s="68" t="s">
        <v>598</v>
      </c>
      <c r="I157" s="68" t="s">
        <v>35</v>
      </c>
      <c r="J157" s="68" t="s">
        <v>40</v>
      </c>
      <c r="K157" s="68" t="s">
        <v>47</v>
      </c>
      <c r="L157" s="63"/>
      <c r="M157" s="69"/>
      <c r="N157" s="69"/>
      <c r="O157" s="63" t="str">
        <f>VLOOKUP(A157,'[3]fie nguon'!$C$2:$L$348,10,0)</f>
        <v xml:space="preserve">Chính sách phát triển trái cây sạch ở Việt Nam </v>
      </c>
      <c r="P157" s="63" t="str">
        <f>VLOOKUP(A157,'[3]fie nguon'!$C$2:$N$348,12,0)</f>
        <v>PGS.TS Đào Văn Hùng</v>
      </c>
      <c r="Q157" s="63" t="str">
        <f>VLOOKUP(A157,'[3]fie nguon'!$C$2:$O$348,13,0)</f>
        <v>Học viện Chính sách và Phát triển</v>
      </c>
      <c r="R157" s="63" t="str">
        <f>VLOOKUP(A157,'[3]fie nguon'!$C$2:$T$349,18,0)</f>
        <v>537/QĐ-ĐHKT ngày 19/03/2020</v>
      </c>
      <c r="S157" s="69"/>
      <c r="T157" s="70"/>
      <c r="U157" s="71"/>
      <c r="V157" s="72"/>
      <c r="W157" s="69" t="s">
        <v>33</v>
      </c>
      <c r="X157" s="68" t="s">
        <v>45</v>
      </c>
      <c r="Y157" s="94"/>
      <c r="Z157" s="95"/>
      <c r="AA157" s="95"/>
      <c r="AB157" s="95"/>
      <c r="AC157" s="95"/>
      <c r="AD157" s="95"/>
      <c r="AE157" s="95"/>
      <c r="AF157" s="67" t="s">
        <v>1254</v>
      </c>
      <c r="AG157" s="73" t="s">
        <v>1264</v>
      </c>
      <c r="AH157" s="80"/>
      <c r="AI157" s="48" t="s">
        <v>1233</v>
      </c>
      <c r="AJ157" s="47" t="e">
        <f>VLOOKUP(#REF!,[1]QLKT!$AA$10:$AC$111,3,0)</f>
        <v>#REF!</v>
      </c>
      <c r="AK157" s="47"/>
    </row>
    <row r="158" spans="1:37" ht="39" customHeight="1">
      <c r="A158" s="82" t="str">
        <f>TRIM(D158)&amp;" "&amp;TRIM(E158)&amp;" "&amp;TRIM(G158)</f>
        <v xml:space="preserve">  </v>
      </c>
      <c r="B158" s="183" t="s">
        <v>1259</v>
      </c>
      <c r="C158" s="183"/>
      <c r="D158" s="183"/>
      <c r="E158" s="183"/>
      <c r="F158" s="183"/>
      <c r="G158" s="183"/>
    </row>
  </sheetData>
  <mergeCells count="3">
    <mergeCell ref="B4:AF4"/>
    <mergeCell ref="B158:G158"/>
    <mergeCell ref="AH24:AH25"/>
  </mergeCells>
  <hyperlinks>
    <hyperlink ref="AG7" r:id="rId1" display="huylq@pvi.com.vn"/>
    <hyperlink ref="AG8" r:id="rId2"/>
    <hyperlink ref="AG9" r:id="rId3"/>
    <hyperlink ref="AG10" r:id="rId4"/>
    <hyperlink ref="AG11" r:id="rId5"/>
    <hyperlink ref="AG12" r:id="rId6"/>
    <hyperlink ref="AG13" r:id="rId7"/>
    <hyperlink ref="AG14" r:id="rId8"/>
    <hyperlink ref="AG15" r:id="rId9"/>
    <hyperlink ref="AG16" r:id="rId10"/>
    <hyperlink ref="AG17" r:id="rId11"/>
    <hyperlink ref="AG18" r:id="rId12"/>
    <hyperlink ref="AG19" r:id="rId13"/>
    <hyperlink ref="AG20" r:id="rId14"/>
    <hyperlink ref="AG21" r:id="rId15"/>
    <hyperlink ref="AG22" r:id="rId16"/>
    <hyperlink ref="AG23" r:id="rId17"/>
    <hyperlink ref="AG24" r:id="rId18"/>
    <hyperlink ref="AG25" r:id="rId19"/>
    <hyperlink ref="AG26" r:id="rId20"/>
    <hyperlink ref="AG27" r:id="rId21"/>
    <hyperlink ref="AG28" r:id="rId22"/>
    <hyperlink ref="AG29" r:id="rId23"/>
    <hyperlink ref="AG30" r:id="rId24"/>
    <hyperlink ref="AG31" r:id="rId25"/>
    <hyperlink ref="AG32" r:id="rId26"/>
    <hyperlink ref="AG33" r:id="rId27"/>
    <hyperlink ref="AG34" r:id="rId28"/>
    <hyperlink ref="AG35" r:id="rId29"/>
    <hyperlink ref="AG36" r:id="rId30"/>
    <hyperlink ref="AG37" r:id="rId31"/>
    <hyperlink ref="AG38" r:id="rId32"/>
    <hyperlink ref="AG39" r:id="rId33"/>
    <hyperlink ref="AG40" r:id="rId34"/>
    <hyperlink ref="AG41" r:id="rId35"/>
    <hyperlink ref="AG42" r:id="rId36"/>
    <hyperlink ref="AG43" r:id="rId37"/>
    <hyperlink ref="AG46" r:id="rId38"/>
    <hyperlink ref="AG47" r:id="rId39"/>
    <hyperlink ref="AG48" r:id="rId40"/>
    <hyperlink ref="AG49" r:id="rId41"/>
    <hyperlink ref="AG50" r:id="rId42"/>
    <hyperlink ref="AG51" r:id="rId43"/>
    <hyperlink ref="AG52" r:id="rId44"/>
    <hyperlink ref="AG53" r:id="rId45"/>
    <hyperlink ref="AG54" r:id="rId46"/>
    <hyperlink ref="AG55" r:id="rId47"/>
    <hyperlink ref="AG56" r:id="rId48"/>
    <hyperlink ref="AG57" r:id="rId49"/>
    <hyperlink ref="AG58" r:id="rId50"/>
    <hyperlink ref="AG59" r:id="rId51"/>
    <hyperlink ref="AG60" r:id="rId52"/>
    <hyperlink ref="AG61" r:id="rId53"/>
    <hyperlink ref="AG62" r:id="rId54"/>
    <hyperlink ref="AG63" r:id="rId55"/>
    <hyperlink ref="AG64" r:id="rId56"/>
    <hyperlink ref="AG65" r:id="rId57"/>
    <hyperlink ref="AG68" r:id="rId58"/>
    <hyperlink ref="AG66" r:id="rId59"/>
    <hyperlink ref="AG67" r:id="rId60"/>
    <hyperlink ref="AG69" r:id="rId61"/>
    <hyperlink ref="AG70" r:id="rId62"/>
    <hyperlink ref="AG71" r:id="rId63"/>
    <hyperlink ref="AG72" r:id="rId64"/>
    <hyperlink ref="AG73" r:id="rId65"/>
    <hyperlink ref="AG74" r:id="rId66"/>
    <hyperlink ref="AG75" r:id="rId67"/>
    <hyperlink ref="AG76" r:id="rId68"/>
    <hyperlink ref="AG77" r:id="rId69"/>
    <hyperlink ref="AG78" r:id="rId70"/>
    <hyperlink ref="AG79" r:id="rId71"/>
    <hyperlink ref="AG80" r:id="rId72"/>
    <hyperlink ref="AG81" r:id="rId73"/>
    <hyperlink ref="AG82" r:id="rId74"/>
    <hyperlink ref="AG83" r:id="rId75"/>
    <hyperlink ref="AG84" r:id="rId76"/>
    <hyperlink ref="AG85" r:id="rId77"/>
    <hyperlink ref="AG86" r:id="rId78"/>
    <hyperlink ref="AG87" r:id="rId79"/>
    <hyperlink ref="AG88" r:id="rId80"/>
    <hyperlink ref="AG89" r:id="rId81"/>
    <hyperlink ref="AG90" r:id="rId82"/>
    <hyperlink ref="AG91" r:id="rId83"/>
    <hyperlink ref="AG92" r:id="rId84"/>
    <hyperlink ref="AG93" r:id="rId85"/>
    <hyperlink ref="AG94" r:id="rId86"/>
    <hyperlink ref="AG95" r:id="rId87"/>
    <hyperlink ref="AG96" r:id="rId88"/>
    <hyperlink ref="AG97" r:id="rId89"/>
    <hyperlink ref="AG98" r:id="rId90"/>
    <hyperlink ref="AG99" r:id="rId91"/>
    <hyperlink ref="AG100" r:id="rId92"/>
    <hyperlink ref="AG101" r:id="rId93"/>
    <hyperlink ref="AG102" r:id="rId94"/>
    <hyperlink ref="AG103" r:id="rId95"/>
    <hyperlink ref="AG104" r:id="rId96"/>
    <hyperlink ref="AG105" r:id="rId97"/>
    <hyperlink ref="AG106" r:id="rId98"/>
    <hyperlink ref="AG107" r:id="rId99"/>
    <hyperlink ref="AG108" r:id="rId100"/>
    <hyperlink ref="AG109" r:id="rId101"/>
    <hyperlink ref="AG110" r:id="rId102"/>
    <hyperlink ref="AG111" r:id="rId103"/>
    <hyperlink ref="AG112" r:id="rId104"/>
    <hyperlink ref="AG113" r:id="rId105"/>
    <hyperlink ref="AG114" r:id="rId106"/>
    <hyperlink ref="AG115" r:id="rId107"/>
    <hyperlink ref="AG116" r:id="rId108"/>
    <hyperlink ref="AG117" r:id="rId109"/>
    <hyperlink ref="AG118" r:id="rId110"/>
    <hyperlink ref="AG120" r:id="rId111"/>
    <hyperlink ref="AG119" r:id="rId112"/>
    <hyperlink ref="AG121" r:id="rId113"/>
    <hyperlink ref="AG122" r:id="rId114"/>
    <hyperlink ref="AG123" r:id="rId115"/>
    <hyperlink ref="AG124" r:id="rId116"/>
    <hyperlink ref="AG125" r:id="rId117"/>
    <hyperlink ref="AG126" r:id="rId118"/>
    <hyperlink ref="AG127" r:id="rId119"/>
    <hyperlink ref="AG128" r:id="rId120"/>
    <hyperlink ref="AG129" r:id="rId121"/>
    <hyperlink ref="AG130" r:id="rId122"/>
    <hyperlink ref="AG131" r:id="rId123"/>
    <hyperlink ref="AG132" r:id="rId124"/>
    <hyperlink ref="AG133" r:id="rId125"/>
    <hyperlink ref="AG134" r:id="rId126"/>
    <hyperlink ref="AG135" r:id="rId127"/>
    <hyperlink ref="AG136" r:id="rId128"/>
    <hyperlink ref="AG137" r:id="rId129"/>
    <hyperlink ref="AG138" r:id="rId130"/>
    <hyperlink ref="AG139" r:id="rId131"/>
    <hyperlink ref="AG140" r:id="rId132"/>
    <hyperlink ref="AG141" r:id="rId133"/>
    <hyperlink ref="AG142" r:id="rId134"/>
    <hyperlink ref="AG143" r:id="rId135"/>
    <hyperlink ref="AG144" r:id="rId136"/>
    <hyperlink ref="AG145" r:id="rId137"/>
    <hyperlink ref="AG146" r:id="rId138"/>
    <hyperlink ref="AG147" r:id="rId139"/>
    <hyperlink ref="AG149" r:id="rId140"/>
    <hyperlink ref="AG150" r:id="rId141"/>
    <hyperlink ref="AG151" r:id="rId142"/>
    <hyperlink ref="AG152" r:id="rId143"/>
    <hyperlink ref="AG153" r:id="rId144"/>
    <hyperlink ref="AG154" r:id="rId145"/>
    <hyperlink ref="AG155" r:id="rId146"/>
    <hyperlink ref="AG156" r:id="rId147"/>
    <hyperlink ref="AG157" r:id="rId148"/>
  </hyperlinks>
  <pageMargins left="0.19685039370078741" right="0.19685039370078741" top="0.51181102362204722" bottom="0.51181102362204722" header="0" footer="0"/>
  <pageSetup paperSize="9" scale="34" orientation="landscape" r:id="rId149"/>
  <headerFooter>
    <oddFooter>&amp;CTrang &amp;P/&amp;N</oddFooter>
  </headerFooter>
  <rowBreaks count="2" manualBreakCount="2">
    <brk id="6" max="33" man="1"/>
    <brk id="1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8"/>
  <sheetViews>
    <sheetView view="pageBreakPreview" zoomScale="55" zoomScaleNormal="55" zoomScaleSheetLayoutView="55" workbookViewId="0">
      <pane ySplit="6" topLeftCell="A7" activePane="bottomLeft" state="frozen"/>
      <selection activeCell="E1" sqref="E1"/>
      <selection pane="bottomLeft" activeCell="O12" sqref="O12"/>
    </sheetView>
  </sheetViews>
  <sheetFormatPr defaultRowHeight="16.5"/>
  <cols>
    <col min="1" max="1" width="19.42578125" style="1" customWidth="1"/>
    <col min="2" max="2" width="7" style="1" customWidth="1"/>
    <col min="3" max="3" width="13.5703125" style="1" customWidth="1"/>
    <col min="4" max="4" width="17.7109375" style="23" customWidth="1"/>
    <col min="5" max="5" width="10.85546875" style="23" customWidth="1"/>
    <col min="6" max="6" width="19.7109375" style="1" hidden="1" customWidth="1"/>
    <col min="7" max="7" width="14" style="1" customWidth="1"/>
    <col min="8" max="8" width="11.140625" style="1" customWidth="1"/>
    <col min="9" max="9" width="8.28515625" style="4" customWidth="1"/>
    <col min="10" max="10" width="14.5703125" style="1" customWidth="1"/>
    <col min="11" max="11" width="13.28515625" style="1" customWidth="1"/>
    <col min="12" max="12" width="13.28515625" style="1" hidden="1" customWidth="1"/>
    <col min="13" max="13" width="13.28515625" style="1" customWidth="1"/>
    <col min="14" max="14" width="13.28515625" style="1" hidden="1" customWidth="1"/>
    <col min="15" max="15" width="37.85546875" style="5" customWidth="1"/>
    <col min="16" max="16" width="14" style="1" customWidth="1"/>
    <col min="17" max="18" width="15.85546875" style="1" customWidth="1"/>
    <col min="19" max="19" width="8.85546875" style="6" customWidth="1"/>
    <col min="20" max="20" width="10.85546875" style="1" customWidth="1"/>
    <col min="21" max="21" width="8" style="6" customWidth="1"/>
    <col min="22" max="22" width="10.85546875" style="1" customWidth="1"/>
    <col min="23" max="23" width="10.5703125" style="1" customWidth="1"/>
    <col min="24" max="24" width="20.42578125" style="4" customWidth="1"/>
    <col min="25" max="25" width="16.5703125" style="1" customWidth="1"/>
    <col min="26" max="26" width="15.140625" style="1" customWidth="1"/>
    <col min="27" max="27" width="13.42578125" style="1" customWidth="1"/>
    <col min="28" max="28" width="12.28515625" style="1" customWidth="1"/>
    <col min="29" max="29" width="14.85546875" style="1" customWidth="1"/>
    <col min="30" max="30" width="13" style="1" customWidth="1"/>
    <col min="31" max="31" width="12.28515625" style="1" customWidth="1"/>
    <col min="32" max="32" width="10.7109375" style="1" customWidth="1"/>
    <col min="33" max="33" width="12.5703125" style="1" customWidth="1"/>
    <col min="34" max="34" width="17.28515625" style="22" customWidth="1"/>
    <col min="35" max="35" width="9.140625" style="1"/>
    <col min="36" max="36" width="16.7109375" style="1" bestFit="1" customWidth="1"/>
    <col min="37" max="16384" width="9.140625" style="1"/>
  </cols>
  <sheetData>
    <row r="1" spans="1:37" ht="20.25" customHeight="1">
      <c r="B1" s="2" t="s">
        <v>10</v>
      </c>
      <c r="D1" s="3"/>
      <c r="E1" s="3"/>
      <c r="AH1" s="7"/>
    </row>
    <row r="2" spans="1:37" ht="19.5" customHeight="1">
      <c r="B2" s="8" t="s">
        <v>9</v>
      </c>
      <c r="D2" s="3"/>
      <c r="E2" s="3"/>
      <c r="AH2" s="7"/>
    </row>
    <row r="3" spans="1:37" ht="21.75" customHeight="1">
      <c r="D3" s="3"/>
      <c r="E3" s="3"/>
      <c r="AH3" s="7"/>
    </row>
    <row r="4" spans="1:37" s="2" customFormat="1" ht="51.75" customHeight="1">
      <c r="B4" s="186" t="s">
        <v>56</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H4" s="7"/>
    </row>
    <row r="5" spans="1:37" s="2" customFormat="1" ht="7.5" customHeight="1">
      <c r="B5" s="9"/>
      <c r="D5" s="10"/>
      <c r="E5" s="10"/>
      <c r="I5" s="11"/>
      <c r="O5" s="5"/>
      <c r="S5" s="12"/>
      <c r="U5" s="12"/>
      <c r="X5" s="11"/>
      <c r="AH5" s="7"/>
    </row>
    <row r="6" spans="1:37" s="2" customFormat="1" ht="163.5" customHeight="1">
      <c r="B6" s="13" t="s">
        <v>32</v>
      </c>
      <c r="C6" s="14" t="s">
        <v>12</v>
      </c>
      <c r="D6" s="15" t="s">
        <v>11</v>
      </c>
      <c r="E6" s="16"/>
      <c r="F6" s="17" t="s">
        <v>11</v>
      </c>
      <c r="G6" s="13" t="s">
        <v>0</v>
      </c>
      <c r="H6" s="13" t="s">
        <v>1</v>
      </c>
      <c r="I6" s="13" t="s">
        <v>2</v>
      </c>
      <c r="J6" s="14" t="s">
        <v>3</v>
      </c>
      <c r="K6" s="13" t="s">
        <v>4</v>
      </c>
      <c r="L6" s="13" t="s">
        <v>5</v>
      </c>
      <c r="M6" s="13" t="s">
        <v>7</v>
      </c>
      <c r="N6" s="18" t="s">
        <v>30</v>
      </c>
      <c r="O6" s="13" t="s">
        <v>6</v>
      </c>
      <c r="P6" s="13" t="s">
        <v>13</v>
      </c>
      <c r="Q6" s="14" t="s">
        <v>14</v>
      </c>
      <c r="R6" s="18" t="s">
        <v>19</v>
      </c>
      <c r="S6" s="19" t="s">
        <v>17</v>
      </c>
      <c r="T6" s="20" t="s">
        <v>29</v>
      </c>
      <c r="U6" s="19" t="s">
        <v>15</v>
      </c>
      <c r="V6" s="20" t="s">
        <v>16</v>
      </c>
      <c r="W6" s="13" t="s">
        <v>31</v>
      </c>
      <c r="X6" s="20" t="s">
        <v>18</v>
      </c>
      <c r="Y6" s="13" t="s">
        <v>20</v>
      </c>
      <c r="Z6" s="14" t="s">
        <v>24</v>
      </c>
      <c r="AA6" s="13" t="s">
        <v>25</v>
      </c>
      <c r="AB6" s="13" t="s">
        <v>26</v>
      </c>
      <c r="AC6" s="13" t="s">
        <v>27</v>
      </c>
      <c r="AD6" s="13" t="s">
        <v>28</v>
      </c>
      <c r="AE6" s="13" t="s">
        <v>21</v>
      </c>
      <c r="AF6" s="13" t="s">
        <v>22</v>
      </c>
      <c r="AG6" s="13" t="s">
        <v>23</v>
      </c>
      <c r="AH6" s="13" t="s">
        <v>8</v>
      </c>
      <c r="AJ6" s="2">
        <v>3.3333333333333299E+225</v>
      </c>
    </row>
    <row r="7" spans="1:37" s="38" customFormat="1" ht="81" customHeight="1">
      <c r="A7" s="24" t="str">
        <f t="shared" ref="A7" si="0">TRIM(D7)&amp;" "&amp;TRIM(E7)&amp;" "&amp;TRIM(G7)</f>
        <v>Tống Thế Sơn 20/11/1995</v>
      </c>
      <c r="B7" s="25">
        <v>1</v>
      </c>
      <c r="C7" s="26">
        <f>VLOOKUP(A7,'[2]tong 2 dot'!$A$7:$C$359,3,0)</f>
        <v>18057500</v>
      </c>
      <c r="D7" s="27" t="s">
        <v>60</v>
      </c>
      <c r="E7" s="28" t="s">
        <v>61</v>
      </c>
      <c r="F7" s="29"/>
      <c r="G7" s="30" t="s">
        <v>62</v>
      </c>
      <c r="H7" s="26" t="str">
        <f>VLOOKUP(A7,'[2]tong 2 dot'!$A$7:$G$379,7,0)</f>
        <v>Hà Nội</v>
      </c>
      <c r="I7" s="26" t="str">
        <f>VLOOKUP(A7,'[2]tong 2 dot'!$A$7:$E$379,5,0)</f>
        <v>Nam</v>
      </c>
      <c r="J7" s="26" t="str">
        <f>VLOOKUP(A7,'[2]tong 2 dot'!$A$7:$H$379,8,0)</f>
        <v>KTCT</v>
      </c>
      <c r="K7" s="26" t="str">
        <f>VLOOKUP(A7,'[2]tong 2 dot'!$A$7:$J$379,10,0)</f>
        <v>QH-2018-E</v>
      </c>
      <c r="L7" s="25"/>
      <c r="M7" s="31" t="s">
        <v>78</v>
      </c>
      <c r="N7" s="31"/>
      <c r="O7" s="25" t="str">
        <f>VLOOKUP(A7,'[3]fie nguon'!$C$2:$L$348,10,0)</f>
        <v xml:space="preserve">Điều kiện phát triển kinh tế số : Nghiên cứu trường hợp Việt Nam </v>
      </c>
      <c r="P7" s="25" t="str">
        <f>VLOOKUP(A7,'[3]fie nguon'!$C$2:$N$348,12,0)</f>
        <v>TS. Trần Quang Tuyến</v>
      </c>
      <c r="Q7" s="25" t="str">
        <f>VLOOKUP(A7,'[3]fie nguon'!$C$2:$O$348,13,0)</f>
        <v>Khoa Quốc tế, ĐHQGHN</v>
      </c>
      <c r="R7" s="25" t="str">
        <f>VLOOKUP(A7,'[3]fie nguon'!$C$2:$T$349,18,0)</f>
        <v>780/QĐ-ĐHKT ngày 31/3/2020</v>
      </c>
      <c r="S7" s="31" t="s">
        <v>1232</v>
      </c>
      <c r="T7" s="32"/>
      <c r="U7" s="33" t="s">
        <v>1231</v>
      </c>
      <c r="V7" s="34"/>
      <c r="W7" s="31" t="s">
        <v>33</v>
      </c>
      <c r="X7" s="26" t="str">
        <f>VLOOKUP(A7,'[2]tong 2 dot'!$A$7:$K$379,11,0)</f>
        <v>3286/QĐ-ĐHKT ngày 7/12/2018</v>
      </c>
      <c r="Y7" s="32" t="s">
        <v>1230</v>
      </c>
      <c r="Z7" s="31" t="s">
        <v>1213</v>
      </c>
      <c r="AA7" s="31" t="s">
        <v>1226</v>
      </c>
      <c r="AB7" s="31" t="s">
        <v>1227</v>
      </c>
      <c r="AC7" s="31" t="s">
        <v>713</v>
      </c>
      <c r="AD7" s="31" t="s">
        <v>1228</v>
      </c>
      <c r="AE7" s="35" t="s">
        <v>1229</v>
      </c>
      <c r="AF7" s="35" t="s">
        <v>51</v>
      </c>
      <c r="AG7" s="36" t="s">
        <v>52</v>
      </c>
      <c r="AH7" s="37"/>
      <c r="AK7" s="39" t="e">
        <f>VLOOKUP(A7,[4]Sheet1!$A$1:$E$81,5,0)</f>
        <v>#N/A</v>
      </c>
    </row>
    <row r="8" spans="1:37" ht="39" customHeight="1">
      <c r="A8" s="21" t="str">
        <f>TRIM(D8)&amp;" "&amp;TRIM(E8)&amp;" "&amp;TRIM(G8)</f>
        <v xml:space="preserve">  </v>
      </c>
      <c r="B8" s="187" t="s">
        <v>55</v>
      </c>
      <c r="C8" s="187"/>
      <c r="D8" s="187"/>
      <c r="E8" s="187"/>
      <c r="F8" s="187"/>
      <c r="G8" s="187"/>
    </row>
  </sheetData>
  <mergeCells count="2">
    <mergeCell ref="B4:AF4"/>
    <mergeCell ref="B8:G8"/>
  </mergeCells>
  <hyperlinks>
    <hyperlink ref="AG7" r:id="rId1"/>
  </hyperlinks>
  <pageMargins left="0.19685039370078741" right="0.19685039370078741" top="0.51181102362204722" bottom="0.51181102362204722" header="0" footer="0"/>
  <pageSetup paperSize="9" scale="34" orientation="landscape" r:id="rId2"/>
  <headerFooter>
    <oddFooter>&amp;CTrang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1"/>
  <sheetViews>
    <sheetView workbookViewId="0">
      <selection activeCell="N15" sqref="N15"/>
    </sheetView>
  </sheetViews>
  <sheetFormatPr defaultRowHeight="12.75"/>
  <cols>
    <col min="1" max="1" width="17.5703125" style="40" customWidth="1"/>
    <col min="2" max="7" width="0" style="40" hidden="1" customWidth="1"/>
    <col min="8" max="8" width="18.28515625" style="40" customWidth="1"/>
    <col min="9" max="11" width="0" style="40" hidden="1" customWidth="1"/>
    <col min="12" max="16384" width="9.140625" style="40"/>
  </cols>
  <sheetData>
    <row r="1" spans="1:12" s="41" customFormat="1" ht="27" customHeight="1">
      <c r="A1" s="46" t="s">
        <v>3</v>
      </c>
      <c r="B1" s="43" t="s">
        <v>972</v>
      </c>
      <c r="C1" s="43" t="s">
        <v>973</v>
      </c>
      <c r="D1" s="43"/>
      <c r="E1" s="43"/>
      <c r="F1" s="43"/>
      <c r="G1" s="43" t="s">
        <v>1182</v>
      </c>
      <c r="H1" s="43" t="s">
        <v>1186</v>
      </c>
    </row>
    <row r="2" spans="1:12" ht="15" customHeight="1">
      <c r="A2" s="44" t="s">
        <v>383</v>
      </c>
      <c r="B2" s="42">
        <v>5</v>
      </c>
      <c r="C2" s="42">
        <v>1</v>
      </c>
      <c r="D2" s="42"/>
      <c r="E2" s="42">
        <v>5</v>
      </c>
      <c r="F2" s="42"/>
      <c r="G2" s="43">
        <f>E2+F2</f>
        <v>5</v>
      </c>
      <c r="H2" s="42">
        <v>6</v>
      </c>
      <c r="L2" s="40" t="s">
        <v>1248</v>
      </c>
    </row>
    <row r="3" spans="1:12" ht="15" customHeight="1">
      <c r="A3" s="44" t="s">
        <v>971</v>
      </c>
      <c r="B3" s="42">
        <v>14</v>
      </c>
      <c r="C3" s="42">
        <v>5</v>
      </c>
      <c r="D3" s="42"/>
      <c r="E3" s="42">
        <v>14</v>
      </c>
      <c r="F3" s="42">
        <v>2</v>
      </c>
      <c r="G3" s="43">
        <f t="shared" ref="G3:G9" si="0">E3+F3</f>
        <v>16</v>
      </c>
      <c r="H3" s="42">
        <f t="shared" ref="H3:H4" si="1">G3</f>
        <v>16</v>
      </c>
    </row>
    <row r="4" spans="1:12" ht="15" customHeight="1">
      <c r="A4" s="44" t="s">
        <v>78</v>
      </c>
      <c r="B4" s="42">
        <v>1</v>
      </c>
      <c r="C4" s="42">
        <v>1</v>
      </c>
      <c r="D4" s="42"/>
      <c r="E4" s="42">
        <v>1</v>
      </c>
      <c r="F4" s="42"/>
      <c r="G4" s="42">
        <f t="shared" si="0"/>
        <v>1</v>
      </c>
      <c r="H4" s="42">
        <f t="shared" si="1"/>
        <v>1</v>
      </c>
    </row>
    <row r="5" spans="1:12" ht="15" customHeight="1">
      <c r="A5" s="44" t="s">
        <v>337</v>
      </c>
      <c r="B5" s="42">
        <v>10</v>
      </c>
      <c r="C5" s="42">
        <v>2</v>
      </c>
      <c r="D5" s="42"/>
      <c r="E5" s="42">
        <v>10</v>
      </c>
      <c r="F5" s="42">
        <v>6</v>
      </c>
      <c r="G5" s="43">
        <f t="shared" si="0"/>
        <v>16</v>
      </c>
      <c r="H5" s="42">
        <v>18</v>
      </c>
      <c r="I5" s="40">
        <v>1</v>
      </c>
      <c r="J5" s="40" t="s">
        <v>1180</v>
      </c>
      <c r="K5" s="40" t="s">
        <v>1185</v>
      </c>
    </row>
    <row r="6" spans="1:12" ht="15" customHeight="1">
      <c r="A6" s="44" t="s">
        <v>199</v>
      </c>
      <c r="B6" s="42">
        <v>1</v>
      </c>
      <c r="C6" s="42">
        <v>1</v>
      </c>
      <c r="D6" s="42"/>
      <c r="E6" s="42">
        <v>1</v>
      </c>
      <c r="F6" s="42"/>
      <c r="G6" s="42">
        <f t="shared" si="0"/>
        <v>1</v>
      </c>
      <c r="H6" s="42">
        <f>G6</f>
        <v>1</v>
      </c>
    </row>
    <row r="7" spans="1:12" ht="15" customHeight="1">
      <c r="A7" s="44" t="s">
        <v>44</v>
      </c>
      <c r="B7" s="42">
        <v>62</v>
      </c>
      <c r="C7" s="42">
        <v>16</v>
      </c>
      <c r="D7" s="42"/>
      <c r="E7" s="42">
        <v>63</v>
      </c>
      <c r="F7" s="42">
        <v>4</v>
      </c>
      <c r="G7" s="43">
        <f t="shared" si="0"/>
        <v>67</v>
      </c>
      <c r="H7" s="42">
        <v>71</v>
      </c>
      <c r="I7" s="40">
        <v>1</v>
      </c>
      <c r="J7" s="40" t="s">
        <v>1183</v>
      </c>
      <c r="K7" s="40" t="s">
        <v>1184</v>
      </c>
    </row>
    <row r="8" spans="1:12" ht="15" customHeight="1">
      <c r="A8" s="44" t="s">
        <v>53</v>
      </c>
      <c r="B8" s="42">
        <v>20</v>
      </c>
      <c r="C8" s="42"/>
      <c r="D8" s="42"/>
      <c r="E8" s="42">
        <v>20</v>
      </c>
      <c r="F8" s="42">
        <v>6</v>
      </c>
      <c r="G8" s="43">
        <f t="shared" si="0"/>
        <v>26</v>
      </c>
      <c r="H8" s="42">
        <f>G8</f>
        <v>26</v>
      </c>
    </row>
    <row r="9" spans="1:12" ht="15" customHeight="1">
      <c r="A9" s="44" t="s">
        <v>928</v>
      </c>
      <c r="B9" s="42">
        <v>7</v>
      </c>
      <c r="C9" s="42"/>
      <c r="D9" s="42"/>
      <c r="E9" s="42">
        <v>7</v>
      </c>
      <c r="F9" s="42">
        <v>6</v>
      </c>
      <c r="G9" s="42">
        <f t="shared" si="0"/>
        <v>13</v>
      </c>
      <c r="H9" s="42">
        <v>13</v>
      </c>
      <c r="L9" s="40" t="s">
        <v>1247</v>
      </c>
    </row>
    <row r="10" spans="1:12" s="41" customFormat="1" ht="15" customHeight="1">
      <c r="A10" s="46" t="s">
        <v>1187</v>
      </c>
      <c r="B10" s="43">
        <f>SUM(B2:B9)</f>
        <v>120</v>
      </c>
      <c r="C10" s="43"/>
      <c r="D10" s="43"/>
      <c r="E10" s="43">
        <f>SUM(E2:E9)</f>
        <v>121</v>
      </c>
      <c r="F10" s="43"/>
      <c r="G10" s="43">
        <f>SUM(G2:G9)</f>
        <v>145</v>
      </c>
      <c r="H10" s="43">
        <f>SUM(H2:H9)</f>
        <v>152</v>
      </c>
      <c r="I10" s="41">
        <v>3</v>
      </c>
    </row>
    <row r="11" spans="1:12">
      <c r="A11" s="45"/>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2"/>
  <sheetViews>
    <sheetView view="pageBreakPreview" zoomScale="55" zoomScaleNormal="55" zoomScaleSheetLayoutView="55" workbookViewId="0">
      <pane ySplit="6" topLeftCell="A7" activePane="bottomLeft" state="frozen"/>
      <selection activeCell="E1" sqref="E1"/>
      <selection pane="bottomLeft" activeCell="AG14" sqref="AG14"/>
    </sheetView>
  </sheetViews>
  <sheetFormatPr defaultRowHeight="16.5"/>
  <cols>
    <col min="1" max="1" width="22.5703125" style="110" customWidth="1"/>
    <col min="2" max="2" width="7" style="48" customWidth="1"/>
    <col min="3" max="3" width="13.5703125" style="48" customWidth="1"/>
    <col min="4" max="4" width="17.7109375" style="81" customWidth="1"/>
    <col min="5" max="5" width="10.85546875" style="81" customWidth="1"/>
    <col min="6" max="6" width="19.7109375" style="48" hidden="1" customWidth="1"/>
    <col min="7" max="7" width="14" style="48" customWidth="1"/>
    <col min="8" max="8" width="11.140625" style="48" customWidth="1"/>
    <col min="9" max="9" width="8.28515625" style="50" customWidth="1"/>
    <col min="10" max="10" width="14.5703125" style="48" customWidth="1"/>
    <col min="11" max="11" width="13.28515625" style="48" customWidth="1"/>
    <col min="12" max="12" width="13.28515625" style="48" hidden="1" customWidth="1"/>
    <col min="13" max="13" width="13.28515625" style="48" customWidth="1"/>
    <col min="14" max="14" width="13.28515625" style="48" hidden="1" customWidth="1"/>
    <col min="15" max="15" width="37.85546875" style="51" customWidth="1"/>
    <col min="16" max="16" width="14" style="48" customWidth="1"/>
    <col min="17" max="18" width="15.85546875" style="48" customWidth="1"/>
    <col min="19" max="19" width="8.85546875" style="52" hidden="1" customWidth="1"/>
    <col min="20" max="20" width="10.85546875" style="48" hidden="1" customWidth="1"/>
    <col min="21" max="21" width="8" style="52" hidden="1" customWidth="1"/>
    <col min="22" max="22" width="10.85546875" style="48" hidden="1" customWidth="1"/>
    <col min="23" max="23" width="10.5703125" style="48" customWidth="1"/>
    <col min="24" max="24" width="20.42578125" style="50" customWidth="1"/>
    <col min="25" max="25" width="16.5703125" style="48" hidden="1" customWidth="1"/>
    <col min="26" max="26" width="15.140625" style="48" hidden="1" customWidth="1"/>
    <col min="27" max="27" width="13.42578125" style="48" hidden="1" customWidth="1"/>
    <col min="28" max="28" width="12.28515625" style="48" hidden="1" customWidth="1"/>
    <col min="29" max="29" width="14.85546875" style="48" hidden="1" customWidth="1"/>
    <col min="30" max="30" width="13" style="48" hidden="1" customWidth="1"/>
    <col min="31" max="31" width="12.28515625" style="48" hidden="1" customWidth="1"/>
    <col min="32" max="32" width="10.7109375" style="48" customWidth="1"/>
    <col min="33" max="33" width="12.5703125" style="48" customWidth="1"/>
    <col min="34" max="34" width="15.42578125" style="53" hidden="1" customWidth="1"/>
    <col min="35" max="16384" width="9.140625" style="48"/>
  </cols>
  <sheetData>
    <row r="1" spans="1:35" ht="20.25" customHeight="1">
      <c r="B1" s="47" t="s">
        <v>10</v>
      </c>
      <c r="D1" s="49"/>
      <c r="E1" s="49"/>
    </row>
    <row r="2" spans="1:35" ht="19.5" customHeight="1">
      <c r="B2" s="54" t="s">
        <v>9</v>
      </c>
      <c r="D2" s="49"/>
      <c r="E2" s="49"/>
    </row>
    <row r="3" spans="1:35" ht="21.75" customHeight="1">
      <c r="D3" s="49"/>
      <c r="E3" s="49"/>
    </row>
    <row r="4" spans="1:35" s="47" customFormat="1" ht="51.75" customHeight="1">
      <c r="A4" s="111"/>
      <c r="B4" s="182" t="s">
        <v>56</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H4" s="53"/>
    </row>
    <row r="5" spans="1:35" s="47" customFormat="1" ht="7.5" customHeight="1">
      <c r="A5" s="111"/>
      <c r="B5" s="55"/>
      <c r="D5" s="56"/>
      <c r="E5" s="56"/>
      <c r="I5" s="57"/>
      <c r="O5" s="51"/>
      <c r="S5" s="58"/>
      <c r="U5" s="58"/>
      <c r="X5" s="57"/>
      <c r="AH5" s="53"/>
    </row>
    <row r="6" spans="1:35" s="47" customFormat="1" ht="144.75" customHeight="1">
      <c r="A6" s="111"/>
      <c r="B6" s="59" t="s">
        <v>32</v>
      </c>
      <c r="C6" s="59" t="s">
        <v>12</v>
      </c>
      <c r="D6" s="60" t="s">
        <v>11</v>
      </c>
      <c r="E6" s="60"/>
      <c r="F6" s="60" t="s">
        <v>11</v>
      </c>
      <c r="G6" s="59" t="s">
        <v>0</v>
      </c>
      <c r="H6" s="59" t="s">
        <v>1</v>
      </c>
      <c r="I6" s="59" t="s">
        <v>2</v>
      </c>
      <c r="J6" s="59" t="s">
        <v>3</v>
      </c>
      <c r="K6" s="59" t="s">
        <v>4</v>
      </c>
      <c r="L6" s="59" t="s">
        <v>5</v>
      </c>
      <c r="M6" s="59" t="s">
        <v>7</v>
      </c>
      <c r="N6" s="59" t="s">
        <v>30</v>
      </c>
      <c r="O6" s="59" t="s">
        <v>6</v>
      </c>
      <c r="P6" s="59" t="s">
        <v>13</v>
      </c>
      <c r="Q6" s="59" t="s">
        <v>14</v>
      </c>
      <c r="R6" s="59" t="s">
        <v>19</v>
      </c>
      <c r="S6" s="61" t="s">
        <v>17</v>
      </c>
      <c r="T6" s="59" t="s">
        <v>29</v>
      </c>
      <c r="U6" s="61" t="s">
        <v>15</v>
      </c>
      <c r="V6" s="59" t="s">
        <v>16</v>
      </c>
      <c r="W6" s="59" t="s">
        <v>31</v>
      </c>
      <c r="X6" s="59" t="s">
        <v>18</v>
      </c>
      <c r="Y6" s="59" t="s">
        <v>20</v>
      </c>
      <c r="Z6" s="59" t="s">
        <v>24</v>
      </c>
      <c r="AA6" s="59" t="s">
        <v>25</v>
      </c>
      <c r="AB6" s="59" t="s">
        <v>26</v>
      </c>
      <c r="AC6" s="59" t="s">
        <v>27</v>
      </c>
      <c r="AD6" s="59" t="s">
        <v>28</v>
      </c>
      <c r="AE6" s="59" t="s">
        <v>21</v>
      </c>
      <c r="AF6" s="59" t="s">
        <v>22</v>
      </c>
      <c r="AG6" s="59" t="s">
        <v>23</v>
      </c>
      <c r="AH6" s="62" t="s">
        <v>8</v>
      </c>
    </row>
    <row r="7" spans="1:35" s="47" customFormat="1" ht="86.25" customHeight="1">
      <c r="A7" s="111" t="str">
        <f t="shared" ref="A7:A35" si="0">TRIM(D7)&amp;" "&amp;TRIM(E7)&amp;" "&amp;TRIM(G7)</f>
        <v>Đào Thị Linh Chi 16/11/1994</v>
      </c>
      <c r="B7" s="63">
        <v>1</v>
      </c>
      <c r="C7" s="64" t="s">
        <v>514</v>
      </c>
      <c r="D7" s="65" t="s">
        <v>510</v>
      </c>
      <c r="E7" s="65" t="s">
        <v>511</v>
      </c>
      <c r="F7" s="66"/>
      <c r="G7" s="67" t="s">
        <v>512</v>
      </c>
      <c r="H7" s="68" t="s">
        <v>513</v>
      </c>
      <c r="I7" s="68" t="s">
        <v>38</v>
      </c>
      <c r="J7" s="68" t="s">
        <v>383</v>
      </c>
      <c r="K7" s="68" t="s">
        <v>47</v>
      </c>
      <c r="L7" s="63"/>
      <c r="M7" s="68" t="s">
        <v>383</v>
      </c>
      <c r="N7" s="69"/>
      <c r="O7" s="63" t="s">
        <v>882</v>
      </c>
      <c r="P7" s="63" t="s">
        <v>883</v>
      </c>
      <c r="Q7" s="63" t="s">
        <v>884</v>
      </c>
      <c r="R7" s="63" t="s">
        <v>885</v>
      </c>
      <c r="S7" s="69"/>
      <c r="T7" s="70"/>
      <c r="U7" s="71"/>
      <c r="V7" s="72"/>
      <c r="W7" s="69" t="s">
        <v>33</v>
      </c>
      <c r="X7" s="68" t="s">
        <v>79</v>
      </c>
      <c r="Y7" s="70"/>
      <c r="Z7" s="69"/>
      <c r="AA7" s="69"/>
      <c r="AB7" s="69"/>
      <c r="AC7" s="69"/>
      <c r="AD7" s="69"/>
      <c r="AE7" s="69"/>
      <c r="AF7" s="67" t="s">
        <v>515</v>
      </c>
      <c r="AG7" s="73" t="s">
        <v>516</v>
      </c>
      <c r="AH7" s="62"/>
      <c r="AI7" s="47" t="str">
        <f>AG7&amp;","</f>
        <v>chi.daolinh161194@gmail.com,</v>
      </c>
    </row>
    <row r="8" spans="1:35" s="47" customFormat="1" ht="92.25" customHeight="1">
      <c r="A8" s="111" t="str">
        <f t="shared" si="0"/>
        <v>Nguyễn Hồng Nhật 17/06/1984</v>
      </c>
      <c r="B8" s="63">
        <v>2</v>
      </c>
      <c r="C8" s="68">
        <v>18057685</v>
      </c>
      <c r="D8" s="65" t="s">
        <v>97</v>
      </c>
      <c r="E8" s="65" t="s">
        <v>381</v>
      </c>
      <c r="F8" s="66"/>
      <c r="G8" s="67" t="s">
        <v>382</v>
      </c>
      <c r="H8" s="68" t="s">
        <v>348</v>
      </c>
      <c r="I8" s="68" t="s">
        <v>35</v>
      </c>
      <c r="J8" s="68" t="s">
        <v>383</v>
      </c>
      <c r="K8" s="68" t="s">
        <v>47</v>
      </c>
      <c r="L8" s="63"/>
      <c r="M8" s="69" t="s">
        <v>383</v>
      </c>
      <c r="N8" s="69"/>
      <c r="O8" s="63" t="s">
        <v>821</v>
      </c>
      <c r="P8" s="63" t="s">
        <v>822</v>
      </c>
      <c r="Q8" s="63" t="s">
        <v>120</v>
      </c>
      <c r="R8" s="63" t="s">
        <v>823</v>
      </c>
      <c r="S8" s="69"/>
      <c r="T8" s="70"/>
      <c r="U8" s="71"/>
      <c r="V8" s="72"/>
      <c r="W8" s="69" t="s">
        <v>33</v>
      </c>
      <c r="X8" s="68" t="s">
        <v>79</v>
      </c>
      <c r="Y8" s="70"/>
      <c r="Z8" s="69"/>
      <c r="AA8" s="69"/>
      <c r="AB8" s="69"/>
      <c r="AC8" s="69"/>
      <c r="AD8" s="69"/>
      <c r="AE8" s="69"/>
      <c r="AF8" s="67" t="s">
        <v>384</v>
      </c>
      <c r="AG8" s="73" t="s">
        <v>385</v>
      </c>
      <c r="AH8" s="62"/>
      <c r="AI8" s="47" t="str">
        <f t="shared" ref="AI8:AI68" si="1">AG8&amp;","</f>
        <v>nhathcm20182020@gmail.com,</v>
      </c>
    </row>
    <row r="9" spans="1:35" ht="89.25" customHeight="1">
      <c r="A9" s="111" t="str">
        <f t="shared" si="0"/>
        <v>Ngô Huy Toàn 02/02/1969</v>
      </c>
      <c r="B9" s="63">
        <v>3</v>
      </c>
      <c r="C9" s="68">
        <v>18057687</v>
      </c>
      <c r="D9" s="65" t="s">
        <v>1188</v>
      </c>
      <c r="E9" s="65" t="s">
        <v>114</v>
      </c>
      <c r="F9" s="66"/>
      <c r="G9" s="67" t="s">
        <v>1189</v>
      </c>
      <c r="H9" s="68" t="s">
        <v>903</v>
      </c>
      <c r="I9" s="68" t="s">
        <v>35</v>
      </c>
      <c r="J9" s="68" t="s">
        <v>383</v>
      </c>
      <c r="K9" s="68" t="s">
        <v>47</v>
      </c>
      <c r="L9" s="63"/>
      <c r="M9" s="68" t="s">
        <v>383</v>
      </c>
      <c r="N9" s="69"/>
      <c r="O9" s="63" t="s">
        <v>1192</v>
      </c>
      <c r="P9" s="63" t="s">
        <v>744</v>
      </c>
      <c r="Q9" s="63" t="s">
        <v>120</v>
      </c>
      <c r="R9" s="63" t="s">
        <v>1193</v>
      </c>
      <c r="S9" s="69"/>
      <c r="T9" s="70"/>
      <c r="U9" s="71"/>
      <c r="V9" s="72"/>
      <c r="W9" s="69" t="s">
        <v>33</v>
      </c>
      <c r="X9" s="68" t="s">
        <v>79</v>
      </c>
      <c r="Y9" s="70"/>
      <c r="Z9" s="69"/>
      <c r="AA9" s="69"/>
      <c r="AB9" s="69"/>
      <c r="AC9" s="69"/>
      <c r="AD9" s="69"/>
      <c r="AE9" s="69"/>
      <c r="AF9" s="67" t="s">
        <v>1190</v>
      </c>
      <c r="AG9" s="73" t="s">
        <v>1191</v>
      </c>
      <c r="AH9" s="74"/>
      <c r="AI9" s="47" t="str">
        <f t="shared" si="1"/>
        <v>huytoan08@gmail.com,</v>
      </c>
    </row>
    <row r="10" spans="1:35" ht="89.25" customHeight="1">
      <c r="A10" s="111" t="str">
        <f t="shared" si="0"/>
        <v>Phạm Thị Ngọc Ánh 21/10/1995</v>
      </c>
      <c r="B10" s="63">
        <v>4</v>
      </c>
      <c r="C10" s="68">
        <v>18057652</v>
      </c>
      <c r="D10" s="65" t="s">
        <v>289</v>
      </c>
      <c r="E10" s="65" t="s">
        <v>290</v>
      </c>
      <c r="F10" s="66"/>
      <c r="G10" s="67" t="s">
        <v>291</v>
      </c>
      <c r="H10" s="68" t="s">
        <v>470</v>
      </c>
      <c r="I10" s="68" t="s">
        <v>38</v>
      </c>
      <c r="J10" s="68" t="s">
        <v>292</v>
      </c>
      <c r="K10" s="68" t="s">
        <v>47</v>
      </c>
      <c r="L10" s="63"/>
      <c r="M10" s="69" t="s">
        <v>292</v>
      </c>
      <c r="N10" s="69"/>
      <c r="O10" s="63" t="s">
        <v>781</v>
      </c>
      <c r="P10" s="63" t="s">
        <v>782</v>
      </c>
      <c r="Q10" s="63" t="s">
        <v>783</v>
      </c>
      <c r="R10" s="63" t="s">
        <v>784</v>
      </c>
      <c r="S10" s="69"/>
      <c r="T10" s="70"/>
      <c r="U10" s="71"/>
      <c r="V10" s="72"/>
      <c r="W10" s="69" t="s">
        <v>33</v>
      </c>
      <c r="X10" s="68" t="s">
        <v>79</v>
      </c>
      <c r="Y10" s="70"/>
      <c r="Z10" s="69"/>
      <c r="AA10" s="69"/>
      <c r="AB10" s="69"/>
      <c r="AC10" s="69"/>
      <c r="AD10" s="69"/>
      <c r="AE10" s="69"/>
      <c r="AF10" s="67" t="s">
        <v>293</v>
      </c>
      <c r="AG10" s="73" t="s">
        <v>294</v>
      </c>
      <c r="AH10" s="74"/>
      <c r="AI10" s="47" t="str">
        <f t="shared" si="1"/>
        <v>anhpham.hvnh@gmail.com,</v>
      </c>
    </row>
    <row r="11" spans="1:35" ht="89.25" customHeight="1">
      <c r="A11" s="111" t="str">
        <f t="shared" si="0"/>
        <v>Nguyễn Bá Chinh 17/08/1984</v>
      </c>
      <c r="B11" s="63">
        <v>5</v>
      </c>
      <c r="C11" s="68">
        <v>18057653</v>
      </c>
      <c r="D11" s="65" t="s">
        <v>490</v>
      </c>
      <c r="E11" s="65" t="s">
        <v>491</v>
      </c>
      <c r="F11" s="66"/>
      <c r="G11" s="67" t="s">
        <v>492</v>
      </c>
      <c r="H11" s="68" t="s">
        <v>42</v>
      </c>
      <c r="I11" s="68" t="s">
        <v>35</v>
      </c>
      <c r="J11" s="68" t="s">
        <v>292</v>
      </c>
      <c r="K11" s="68" t="s">
        <v>47</v>
      </c>
      <c r="L11" s="63"/>
      <c r="M11" s="69" t="s">
        <v>292</v>
      </c>
      <c r="N11" s="69"/>
      <c r="O11" s="63" t="s">
        <v>877</v>
      </c>
      <c r="P11" s="63" t="s">
        <v>878</v>
      </c>
      <c r="Q11" s="63" t="s">
        <v>120</v>
      </c>
      <c r="R11" s="63" t="s">
        <v>879</v>
      </c>
      <c r="S11" s="69"/>
      <c r="T11" s="70"/>
      <c r="U11" s="71"/>
      <c r="V11" s="72"/>
      <c r="W11" s="69" t="s">
        <v>33</v>
      </c>
      <c r="X11" s="68" t="s">
        <v>79</v>
      </c>
      <c r="Y11" s="70"/>
      <c r="Z11" s="69"/>
      <c r="AA11" s="69"/>
      <c r="AB11" s="69"/>
      <c r="AC11" s="69"/>
      <c r="AD11" s="69"/>
      <c r="AE11" s="69"/>
      <c r="AF11" s="67" t="s">
        <v>493</v>
      </c>
      <c r="AG11" s="73" t="s">
        <v>494</v>
      </c>
      <c r="AH11" s="74" t="s">
        <v>71</v>
      </c>
      <c r="AI11" s="47" t="str">
        <f t="shared" si="1"/>
        <v>chinh.nb@iachanoi.com,</v>
      </c>
    </row>
    <row r="12" spans="1:35" ht="89.25" customHeight="1">
      <c r="A12" s="111" t="str">
        <f t="shared" si="0"/>
        <v>Đinh Thị Dung 06/11/1986</v>
      </c>
      <c r="B12" s="63">
        <v>6</v>
      </c>
      <c r="C12" s="68">
        <v>18057654</v>
      </c>
      <c r="D12" s="65" t="s">
        <v>1042</v>
      </c>
      <c r="E12" s="65" t="s">
        <v>167</v>
      </c>
      <c r="F12" s="66"/>
      <c r="G12" s="67" t="s">
        <v>1043</v>
      </c>
      <c r="H12" s="68" t="s">
        <v>915</v>
      </c>
      <c r="I12" s="68" t="s">
        <v>38</v>
      </c>
      <c r="J12" s="68" t="s">
        <v>292</v>
      </c>
      <c r="K12" s="68" t="s">
        <v>47</v>
      </c>
      <c r="L12" s="63"/>
      <c r="M12" s="69" t="s">
        <v>292</v>
      </c>
      <c r="N12" s="69"/>
      <c r="O12" s="63" t="s">
        <v>1155</v>
      </c>
      <c r="P12" s="63" t="s">
        <v>1156</v>
      </c>
      <c r="Q12" s="63" t="s">
        <v>1157</v>
      </c>
      <c r="R12" s="63" t="s">
        <v>1158</v>
      </c>
      <c r="S12" s="69"/>
      <c r="T12" s="70"/>
      <c r="U12" s="71"/>
      <c r="V12" s="72"/>
      <c r="W12" s="69" t="s">
        <v>33</v>
      </c>
      <c r="X12" s="68" t="s">
        <v>79</v>
      </c>
      <c r="Y12" s="70"/>
      <c r="Z12" s="69"/>
      <c r="AA12" s="69"/>
      <c r="AB12" s="69"/>
      <c r="AC12" s="69"/>
      <c r="AD12" s="69"/>
      <c r="AE12" s="69"/>
      <c r="AF12" s="67" t="s">
        <v>1044</v>
      </c>
      <c r="AG12" s="73" t="s">
        <v>1045</v>
      </c>
      <c r="AH12" s="74"/>
      <c r="AI12" s="47" t="str">
        <f t="shared" si="1"/>
        <v>dinhthidung1986@gmail.com,</v>
      </c>
    </row>
    <row r="13" spans="1:35" ht="80.25" customHeight="1">
      <c r="A13" s="111" t="str">
        <f t="shared" si="0"/>
        <v>Nguyễn Thị Thùy Dung 28/12/1982</v>
      </c>
      <c r="B13" s="63">
        <v>7</v>
      </c>
      <c r="C13" s="68">
        <v>18057655</v>
      </c>
      <c r="D13" s="65" t="s">
        <v>500</v>
      </c>
      <c r="E13" s="65" t="s">
        <v>167</v>
      </c>
      <c r="F13" s="66"/>
      <c r="G13" s="67" t="s">
        <v>570</v>
      </c>
      <c r="H13" s="68" t="s">
        <v>42</v>
      </c>
      <c r="I13" s="68" t="s">
        <v>38</v>
      </c>
      <c r="J13" s="68" t="s">
        <v>292</v>
      </c>
      <c r="K13" s="68" t="s">
        <v>47</v>
      </c>
      <c r="L13" s="63"/>
      <c r="M13" s="69" t="s">
        <v>292</v>
      </c>
      <c r="N13" s="69"/>
      <c r="O13" s="63" t="s">
        <v>925</v>
      </c>
      <c r="P13" s="63" t="s">
        <v>926</v>
      </c>
      <c r="Q13" s="63" t="s">
        <v>120</v>
      </c>
      <c r="R13" s="63" t="s">
        <v>927</v>
      </c>
      <c r="S13" s="69"/>
      <c r="T13" s="70"/>
      <c r="U13" s="71"/>
      <c r="V13" s="72"/>
      <c r="W13" s="69" t="s">
        <v>33</v>
      </c>
      <c r="X13" s="68" t="s">
        <v>79</v>
      </c>
      <c r="Y13" s="70"/>
      <c r="Z13" s="69"/>
      <c r="AA13" s="69"/>
      <c r="AB13" s="69"/>
      <c r="AC13" s="69"/>
      <c r="AD13" s="69"/>
      <c r="AE13" s="69"/>
      <c r="AF13" s="67" t="s">
        <v>571</v>
      </c>
      <c r="AG13" s="73" t="s">
        <v>572</v>
      </c>
      <c r="AH13" s="74"/>
      <c r="AI13" s="47" t="str">
        <f t="shared" si="1"/>
        <v>thuydungktbv@gmail.com,</v>
      </c>
    </row>
    <row r="14" spans="1:35" ht="90.75" customHeight="1">
      <c r="A14" s="111" t="str">
        <f t="shared" si="0"/>
        <v>Tống Thị Giang 28/04/1979</v>
      </c>
      <c r="B14" s="63">
        <v>8</v>
      </c>
      <c r="C14" s="68">
        <v>18057657</v>
      </c>
      <c r="D14" s="65" t="s">
        <v>376</v>
      </c>
      <c r="E14" s="65" t="s">
        <v>137</v>
      </c>
      <c r="F14" s="66"/>
      <c r="G14" s="67" t="s">
        <v>377</v>
      </c>
      <c r="H14" s="68" t="s">
        <v>380</v>
      </c>
      <c r="I14" s="68" t="s">
        <v>38</v>
      </c>
      <c r="J14" s="68" t="s">
        <v>292</v>
      </c>
      <c r="K14" s="68" t="s">
        <v>47</v>
      </c>
      <c r="L14" s="63"/>
      <c r="M14" s="69" t="s">
        <v>292</v>
      </c>
      <c r="N14" s="69"/>
      <c r="O14" s="63" t="s">
        <v>818</v>
      </c>
      <c r="P14" s="63" t="s">
        <v>819</v>
      </c>
      <c r="Q14" s="63" t="s">
        <v>120</v>
      </c>
      <c r="R14" s="63" t="s">
        <v>820</v>
      </c>
      <c r="S14" s="69"/>
      <c r="T14" s="70"/>
      <c r="U14" s="71"/>
      <c r="V14" s="72"/>
      <c r="W14" s="69" t="s">
        <v>36</v>
      </c>
      <c r="X14" s="68" t="s">
        <v>79</v>
      </c>
      <c r="Y14" s="70"/>
      <c r="Z14" s="69"/>
      <c r="AA14" s="69"/>
      <c r="AB14" s="69"/>
      <c r="AC14" s="69"/>
      <c r="AD14" s="69"/>
      <c r="AE14" s="69"/>
      <c r="AF14" s="67" t="s">
        <v>378</v>
      </c>
      <c r="AG14" s="73" t="s">
        <v>379</v>
      </c>
      <c r="AH14" s="74"/>
      <c r="AI14" s="47" t="str">
        <f t="shared" si="1"/>
        <v>giangvtvgt@gmail.com,</v>
      </c>
    </row>
    <row r="15" spans="1:35" ht="87.75" customHeight="1">
      <c r="A15" s="111" t="str">
        <f t="shared" si="0"/>
        <v>Văn Thị Cẩm Giang 04/04/1990</v>
      </c>
      <c r="B15" s="63">
        <v>9</v>
      </c>
      <c r="C15" s="68">
        <v>18057658</v>
      </c>
      <c r="D15" s="65" t="s">
        <v>1127</v>
      </c>
      <c r="E15" s="65" t="s">
        <v>137</v>
      </c>
      <c r="F15" s="66"/>
      <c r="G15" s="67" t="s">
        <v>1128</v>
      </c>
      <c r="H15" s="68" t="s">
        <v>348</v>
      </c>
      <c r="I15" s="68" t="s">
        <v>38</v>
      </c>
      <c r="J15" s="68" t="s">
        <v>292</v>
      </c>
      <c r="K15" s="68" t="s">
        <v>47</v>
      </c>
      <c r="L15" s="63"/>
      <c r="M15" s="69" t="s">
        <v>292</v>
      </c>
      <c r="N15" s="69"/>
      <c r="O15" s="63" t="s">
        <v>1172</v>
      </c>
      <c r="P15" s="63" t="s">
        <v>1173</v>
      </c>
      <c r="Q15" s="63" t="s">
        <v>1157</v>
      </c>
      <c r="R15" s="63" t="s">
        <v>1174</v>
      </c>
      <c r="S15" s="69"/>
      <c r="T15" s="70"/>
      <c r="U15" s="71"/>
      <c r="V15" s="72"/>
      <c r="W15" s="69"/>
      <c r="X15" s="68" t="s">
        <v>79</v>
      </c>
      <c r="Y15" s="70"/>
      <c r="Z15" s="69"/>
      <c r="AA15" s="69"/>
      <c r="AB15" s="69"/>
      <c r="AC15" s="69"/>
      <c r="AD15" s="69"/>
      <c r="AE15" s="69"/>
      <c r="AF15" s="67" t="s">
        <v>1129</v>
      </c>
      <c r="AG15" s="73" t="s">
        <v>1130</v>
      </c>
      <c r="AH15" s="74"/>
      <c r="AI15" s="47" t="str">
        <f t="shared" si="1"/>
        <v>binhminh020819@gmail.com,</v>
      </c>
    </row>
    <row r="16" spans="1:35" ht="81" customHeight="1">
      <c r="A16" s="111" t="str">
        <f t="shared" si="0"/>
        <v>Hoàng Thị Hà 15/02/1983</v>
      </c>
      <c r="B16" s="63">
        <v>10</v>
      </c>
      <c r="C16" s="68">
        <v>18057660</v>
      </c>
      <c r="D16" s="65" t="s">
        <v>363</v>
      </c>
      <c r="E16" s="65" t="s">
        <v>243</v>
      </c>
      <c r="F16" s="66"/>
      <c r="G16" s="67" t="s">
        <v>408</v>
      </c>
      <c r="H16" s="68" t="s">
        <v>411</v>
      </c>
      <c r="I16" s="68" t="s">
        <v>38</v>
      </c>
      <c r="J16" s="68" t="s">
        <v>292</v>
      </c>
      <c r="K16" s="68" t="s">
        <v>47</v>
      </c>
      <c r="L16" s="63"/>
      <c r="M16" s="68" t="s">
        <v>292</v>
      </c>
      <c r="N16" s="69"/>
      <c r="O16" s="63" t="s">
        <v>841</v>
      </c>
      <c r="P16" s="63" t="s">
        <v>842</v>
      </c>
      <c r="Q16" s="63" t="s">
        <v>120</v>
      </c>
      <c r="R16" s="63" t="s">
        <v>843</v>
      </c>
      <c r="S16" s="69"/>
      <c r="T16" s="70"/>
      <c r="U16" s="71"/>
      <c r="V16" s="72"/>
      <c r="W16" s="69" t="s">
        <v>33</v>
      </c>
      <c r="X16" s="68" t="s">
        <v>79</v>
      </c>
      <c r="Y16" s="70"/>
      <c r="Z16" s="69"/>
      <c r="AA16" s="69"/>
      <c r="AB16" s="69"/>
      <c r="AC16" s="69"/>
      <c r="AD16" s="69"/>
      <c r="AE16" s="69"/>
      <c r="AF16" s="67" t="s">
        <v>409</v>
      </c>
      <c r="AG16" s="73" t="s">
        <v>410</v>
      </c>
      <c r="AH16" s="74"/>
      <c r="AI16" s="47" t="str">
        <f t="shared" si="1"/>
        <v>hamy14102010@gmail.com,</v>
      </c>
    </row>
    <row r="17" spans="1:35" ht="96" customHeight="1">
      <c r="A17" s="111" t="str">
        <f t="shared" si="0"/>
        <v>Nguyễn Thế Lâm 02/11/1995</v>
      </c>
      <c r="B17" s="63">
        <v>11</v>
      </c>
      <c r="C17" s="68">
        <v>18057665</v>
      </c>
      <c r="D17" s="65" t="s">
        <v>295</v>
      </c>
      <c r="E17" s="65" t="s">
        <v>296</v>
      </c>
      <c r="F17" s="66"/>
      <c r="G17" s="67" t="s">
        <v>297</v>
      </c>
      <c r="H17" s="68" t="s">
        <v>470</v>
      </c>
      <c r="I17" s="68" t="s">
        <v>35</v>
      </c>
      <c r="J17" s="68" t="s">
        <v>292</v>
      </c>
      <c r="K17" s="68" t="s">
        <v>47</v>
      </c>
      <c r="L17" s="63"/>
      <c r="M17" s="69" t="s">
        <v>292</v>
      </c>
      <c r="N17" s="69"/>
      <c r="O17" s="63" t="s">
        <v>785</v>
      </c>
      <c r="P17" s="63" t="s">
        <v>786</v>
      </c>
      <c r="Q17" s="63" t="s">
        <v>783</v>
      </c>
      <c r="R17" s="63" t="s">
        <v>787</v>
      </c>
      <c r="S17" s="69"/>
      <c r="T17" s="70"/>
      <c r="U17" s="71"/>
      <c r="V17" s="72"/>
      <c r="W17" s="69" t="s">
        <v>33</v>
      </c>
      <c r="X17" s="68" t="s">
        <v>79</v>
      </c>
      <c r="Y17" s="70"/>
      <c r="Z17" s="69"/>
      <c r="AA17" s="69"/>
      <c r="AB17" s="69"/>
      <c r="AC17" s="69"/>
      <c r="AD17" s="69"/>
      <c r="AE17" s="69"/>
      <c r="AF17" s="67" t="s">
        <v>298</v>
      </c>
      <c r="AG17" s="73" t="s">
        <v>299</v>
      </c>
      <c r="AH17" s="74"/>
      <c r="AI17" s="47" t="str">
        <f t="shared" si="1"/>
        <v>lamnt.aasc@gmail.com,</v>
      </c>
    </row>
    <row r="18" spans="1:35" ht="83.25" customHeight="1">
      <c r="A18" s="111" t="str">
        <f t="shared" si="0"/>
        <v>Ngô Thị Tuyết Mai 09/07/1986</v>
      </c>
      <c r="B18" s="63">
        <v>12</v>
      </c>
      <c r="C18" s="68">
        <v>18057666</v>
      </c>
      <c r="D18" s="65" t="s">
        <v>653</v>
      </c>
      <c r="E18" s="65" t="s">
        <v>654</v>
      </c>
      <c r="F18" s="66"/>
      <c r="G18" s="67" t="s">
        <v>655</v>
      </c>
      <c r="H18" s="68" t="s">
        <v>380</v>
      </c>
      <c r="I18" s="68" t="s">
        <v>38</v>
      </c>
      <c r="J18" s="68" t="s">
        <v>292</v>
      </c>
      <c r="K18" s="68" t="s">
        <v>47</v>
      </c>
      <c r="L18" s="63"/>
      <c r="M18" s="69" t="s">
        <v>292</v>
      </c>
      <c r="N18" s="69"/>
      <c r="O18" s="63" t="s">
        <v>962</v>
      </c>
      <c r="P18" s="63" t="s">
        <v>842</v>
      </c>
      <c r="Q18" s="63" t="s">
        <v>120</v>
      </c>
      <c r="R18" s="63" t="s">
        <v>963</v>
      </c>
      <c r="S18" s="69"/>
      <c r="T18" s="70"/>
      <c r="U18" s="71"/>
      <c r="V18" s="72"/>
      <c r="W18" s="69" t="s">
        <v>33</v>
      </c>
      <c r="X18" s="68" t="s">
        <v>79</v>
      </c>
      <c r="Y18" s="70"/>
      <c r="Z18" s="69"/>
      <c r="AA18" s="69"/>
      <c r="AB18" s="69"/>
      <c r="AC18" s="69"/>
      <c r="AD18" s="69"/>
      <c r="AE18" s="69"/>
      <c r="AF18" s="67" t="s">
        <v>656</v>
      </c>
      <c r="AG18" s="73" t="s">
        <v>657</v>
      </c>
      <c r="AH18" s="74"/>
      <c r="AI18" s="47" t="str">
        <f t="shared" si="1"/>
        <v>maimai9786@gmail.com,</v>
      </c>
    </row>
    <row r="19" spans="1:35" ht="94.5" customHeight="1">
      <c r="A19" s="111" t="str">
        <f t="shared" si="0"/>
        <v>Lê Thị Oanh 08/06/1989</v>
      </c>
      <c r="B19" s="63">
        <v>13</v>
      </c>
      <c r="C19" s="68">
        <v>18057670</v>
      </c>
      <c r="D19" s="65" t="s">
        <v>157</v>
      </c>
      <c r="E19" s="65" t="s">
        <v>326</v>
      </c>
      <c r="F19" s="66"/>
      <c r="G19" s="67" t="s">
        <v>425</v>
      </c>
      <c r="H19" s="68" t="s">
        <v>42</v>
      </c>
      <c r="I19" s="68" t="s">
        <v>38</v>
      </c>
      <c r="J19" s="68" t="s">
        <v>292</v>
      </c>
      <c r="K19" s="68" t="s">
        <v>47</v>
      </c>
      <c r="L19" s="63"/>
      <c r="M19" s="68" t="s">
        <v>292</v>
      </c>
      <c r="N19" s="69"/>
      <c r="O19" s="63" t="s">
        <v>851</v>
      </c>
      <c r="P19" s="63" t="s">
        <v>830</v>
      </c>
      <c r="Q19" s="63" t="s">
        <v>120</v>
      </c>
      <c r="R19" s="63" t="s">
        <v>852</v>
      </c>
      <c r="S19" s="69"/>
      <c r="T19" s="70"/>
      <c r="U19" s="71"/>
      <c r="V19" s="72"/>
      <c r="W19" s="69" t="s">
        <v>33</v>
      </c>
      <c r="X19" s="68" t="s">
        <v>79</v>
      </c>
      <c r="Y19" s="70"/>
      <c r="Z19" s="69"/>
      <c r="AA19" s="69"/>
      <c r="AB19" s="69"/>
      <c r="AC19" s="69"/>
      <c r="AD19" s="69"/>
      <c r="AE19" s="69"/>
      <c r="AF19" s="67" t="s">
        <v>426</v>
      </c>
      <c r="AG19" s="73" t="s">
        <v>427</v>
      </c>
      <c r="AH19" s="75">
        <v>25500</v>
      </c>
      <c r="AI19" s="47" t="str">
        <f t="shared" si="1"/>
        <v>oanhlt1@vietinbank.vn,</v>
      </c>
    </row>
    <row r="20" spans="1:35" ht="69.75" customHeight="1">
      <c r="A20" s="111" t="str">
        <f t="shared" si="0"/>
        <v>Phạm Hải Oanh 19/11/1994</v>
      </c>
      <c r="B20" s="63">
        <v>14</v>
      </c>
      <c r="C20" s="68">
        <v>18057671</v>
      </c>
      <c r="D20" s="65" t="s">
        <v>325</v>
      </c>
      <c r="E20" s="65" t="s">
        <v>326</v>
      </c>
      <c r="F20" s="66"/>
      <c r="G20" s="67" t="s">
        <v>327</v>
      </c>
      <c r="H20" s="68" t="s">
        <v>42</v>
      </c>
      <c r="I20" s="68" t="s">
        <v>38</v>
      </c>
      <c r="J20" s="68" t="s">
        <v>292</v>
      </c>
      <c r="K20" s="68" t="s">
        <v>47</v>
      </c>
      <c r="L20" s="63"/>
      <c r="M20" s="68" t="s">
        <v>292</v>
      </c>
      <c r="N20" s="69"/>
      <c r="O20" s="63" t="s">
        <v>798</v>
      </c>
      <c r="P20" s="63" t="s">
        <v>799</v>
      </c>
      <c r="Q20" s="63" t="s">
        <v>800</v>
      </c>
      <c r="R20" s="63" t="s">
        <v>801</v>
      </c>
      <c r="S20" s="69"/>
      <c r="T20" s="70"/>
      <c r="U20" s="71"/>
      <c r="V20" s="72"/>
      <c r="W20" s="69" t="s">
        <v>33</v>
      </c>
      <c r="X20" s="68" t="s">
        <v>79</v>
      </c>
      <c r="Y20" s="70"/>
      <c r="Z20" s="69"/>
      <c r="AA20" s="69"/>
      <c r="AB20" s="69"/>
      <c r="AC20" s="69"/>
      <c r="AD20" s="69"/>
      <c r="AE20" s="69"/>
      <c r="AF20" s="67" t="s">
        <v>328</v>
      </c>
      <c r="AG20" s="73" t="s">
        <v>329</v>
      </c>
      <c r="AH20" s="74"/>
      <c r="AI20" s="47" t="str">
        <f t="shared" si="1"/>
        <v>phamoanh1911@gmail.com,</v>
      </c>
    </row>
    <row r="21" spans="1:35" ht="69.75" customHeight="1">
      <c r="A21" s="111" t="str">
        <f t="shared" si="0"/>
        <v>Nguyễn Thị Thúy 05/06/1985</v>
      </c>
      <c r="B21" s="63">
        <v>15</v>
      </c>
      <c r="C21" s="64" t="s">
        <v>582</v>
      </c>
      <c r="D21" s="65" t="s">
        <v>103</v>
      </c>
      <c r="E21" s="65" t="s">
        <v>578</v>
      </c>
      <c r="F21" s="66"/>
      <c r="G21" s="67" t="s">
        <v>579</v>
      </c>
      <c r="H21" s="68" t="s">
        <v>583</v>
      </c>
      <c r="I21" s="68" t="s">
        <v>38</v>
      </c>
      <c r="J21" s="68" t="s">
        <v>292</v>
      </c>
      <c r="K21" s="68" t="s">
        <v>47</v>
      </c>
      <c r="L21" s="63"/>
      <c r="M21" s="68" t="s">
        <v>292</v>
      </c>
      <c r="N21" s="69"/>
      <c r="O21" s="63" t="s">
        <v>931</v>
      </c>
      <c r="P21" s="63" t="s">
        <v>932</v>
      </c>
      <c r="Q21" s="63" t="s">
        <v>120</v>
      </c>
      <c r="R21" s="63" t="s">
        <v>933</v>
      </c>
      <c r="S21" s="69"/>
      <c r="T21" s="70"/>
      <c r="U21" s="71"/>
      <c r="V21" s="72"/>
      <c r="W21" s="69" t="s">
        <v>33</v>
      </c>
      <c r="X21" s="68" t="s">
        <v>79</v>
      </c>
      <c r="Y21" s="70"/>
      <c r="Z21" s="69"/>
      <c r="AA21" s="69"/>
      <c r="AB21" s="69"/>
      <c r="AC21" s="69"/>
      <c r="AD21" s="69"/>
      <c r="AE21" s="69"/>
      <c r="AF21" s="67" t="s">
        <v>580</v>
      </c>
      <c r="AG21" s="73" t="s">
        <v>581</v>
      </c>
      <c r="AH21" s="74"/>
      <c r="AI21" s="47" t="str">
        <f t="shared" si="1"/>
        <v>nguyenthuy204@gmail.com,</v>
      </c>
    </row>
    <row r="22" spans="1:35" ht="72" customHeight="1">
      <c r="A22" s="111" t="str">
        <f t="shared" si="0"/>
        <v>Nguyễn Thị Thư 02/09/1995</v>
      </c>
      <c r="B22" s="63">
        <v>16</v>
      </c>
      <c r="C22" s="68">
        <v>18057674</v>
      </c>
      <c r="D22" s="65" t="s">
        <v>103</v>
      </c>
      <c r="E22" s="65" t="s">
        <v>550</v>
      </c>
      <c r="F22" s="66"/>
      <c r="G22" s="67" t="s">
        <v>551</v>
      </c>
      <c r="H22" s="68" t="s">
        <v>42</v>
      </c>
      <c r="I22" s="68" t="s">
        <v>38</v>
      </c>
      <c r="J22" s="68" t="s">
        <v>292</v>
      </c>
      <c r="K22" s="68" t="s">
        <v>47</v>
      </c>
      <c r="L22" s="63"/>
      <c r="M22" s="68" t="s">
        <v>292</v>
      </c>
      <c r="N22" s="69"/>
      <c r="O22" s="63" t="s">
        <v>907</v>
      </c>
      <c r="P22" s="63" t="s">
        <v>908</v>
      </c>
      <c r="Q22" s="63" t="s">
        <v>909</v>
      </c>
      <c r="R22" s="63" t="s">
        <v>910</v>
      </c>
      <c r="S22" s="69"/>
      <c r="T22" s="70"/>
      <c r="U22" s="71"/>
      <c r="V22" s="72"/>
      <c r="W22" s="69" t="s">
        <v>33</v>
      </c>
      <c r="X22" s="68" t="s">
        <v>79</v>
      </c>
      <c r="Y22" s="70"/>
      <c r="Z22" s="69"/>
      <c r="AA22" s="69"/>
      <c r="AB22" s="69"/>
      <c r="AC22" s="69"/>
      <c r="AD22" s="69"/>
      <c r="AE22" s="69"/>
      <c r="AF22" s="67" t="s">
        <v>552</v>
      </c>
      <c r="AG22" s="73" t="s">
        <v>553</v>
      </c>
      <c r="AH22" s="74">
        <v>14025</v>
      </c>
      <c r="AI22" s="47" t="str">
        <f t="shared" si="1"/>
        <v>nguyenthithu2995@gmail.com,</v>
      </c>
    </row>
    <row r="23" spans="1:35" ht="81" customHeight="1">
      <c r="A23" s="111" t="str">
        <f t="shared" si="0"/>
        <v>Trần Thị Kim Trang 18/04/1983</v>
      </c>
      <c r="B23" s="63">
        <v>17</v>
      </c>
      <c r="C23" s="68">
        <v>18057677</v>
      </c>
      <c r="D23" s="65" t="s">
        <v>540</v>
      </c>
      <c r="E23" s="65" t="s">
        <v>501</v>
      </c>
      <c r="F23" s="66"/>
      <c r="G23" s="67" t="s">
        <v>541</v>
      </c>
      <c r="H23" s="68" t="s">
        <v>903</v>
      </c>
      <c r="I23" s="68" t="s">
        <v>38</v>
      </c>
      <c r="J23" s="68" t="s">
        <v>292</v>
      </c>
      <c r="K23" s="68" t="s">
        <v>47</v>
      </c>
      <c r="L23" s="63"/>
      <c r="M23" s="68" t="s">
        <v>292</v>
      </c>
      <c r="N23" s="69"/>
      <c r="O23" s="63" t="s">
        <v>542</v>
      </c>
      <c r="P23" s="63" t="s">
        <v>819</v>
      </c>
      <c r="Q23" s="63" t="s">
        <v>120</v>
      </c>
      <c r="R23" s="63" t="s">
        <v>904</v>
      </c>
      <c r="S23" s="69"/>
      <c r="T23" s="70"/>
      <c r="U23" s="71"/>
      <c r="V23" s="72"/>
      <c r="W23" s="69" t="s">
        <v>33</v>
      </c>
      <c r="X23" s="68" t="s">
        <v>79</v>
      </c>
      <c r="Y23" s="70"/>
      <c r="Z23" s="69"/>
      <c r="AA23" s="69"/>
      <c r="AB23" s="69"/>
      <c r="AC23" s="69"/>
      <c r="AD23" s="69"/>
      <c r="AE23" s="69"/>
      <c r="AF23" s="67" t="s">
        <v>543</v>
      </c>
      <c r="AG23" s="73" t="s">
        <v>544</v>
      </c>
      <c r="AH23" s="74"/>
      <c r="AI23" s="47" t="str">
        <f t="shared" si="1"/>
        <v>chipchipvp@gmail.com,</v>
      </c>
    </row>
    <row r="24" spans="1:35" ht="81.75" customHeight="1">
      <c r="A24" s="111" t="str">
        <f t="shared" si="0"/>
        <v>Nguyễn Thị Ngọc Trinh 04/12/1985</v>
      </c>
      <c r="B24" s="63">
        <v>18</v>
      </c>
      <c r="C24" s="68">
        <v>18057678</v>
      </c>
      <c r="D24" s="65" t="s">
        <v>390</v>
      </c>
      <c r="E24" s="65" t="s">
        <v>391</v>
      </c>
      <c r="F24" s="66"/>
      <c r="G24" s="67" t="s">
        <v>392</v>
      </c>
      <c r="H24" s="68" t="s">
        <v>828</v>
      </c>
      <c r="I24" s="68" t="s">
        <v>38</v>
      </c>
      <c r="J24" s="68" t="s">
        <v>292</v>
      </c>
      <c r="K24" s="68" t="s">
        <v>47</v>
      </c>
      <c r="L24" s="63"/>
      <c r="M24" s="69" t="s">
        <v>292</v>
      </c>
      <c r="N24" s="69"/>
      <c r="O24" s="63" t="s">
        <v>829</v>
      </c>
      <c r="P24" s="63" t="s">
        <v>830</v>
      </c>
      <c r="Q24" s="63" t="s">
        <v>120</v>
      </c>
      <c r="R24" s="63" t="s">
        <v>831</v>
      </c>
      <c r="S24" s="69"/>
      <c r="T24" s="70"/>
      <c r="U24" s="71"/>
      <c r="V24" s="72"/>
      <c r="W24" s="69" t="s">
        <v>33</v>
      </c>
      <c r="X24" s="68" t="s">
        <v>79</v>
      </c>
      <c r="Y24" s="70"/>
      <c r="Z24" s="69"/>
      <c r="AA24" s="69"/>
      <c r="AB24" s="69"/>
      <c r="AC24" s="69"/>
      <c r="AD24" s="69"/>
      <c r="AE24" s="69"/>
      <c r="AF24" s="67" t="s">
        <v>393</v>
      </c>
      <c r="AG24" s="73" t="s">
        <v>394</v>
      </c>
      <c r="AH24" s="74"/>
      <c r="AI24" s="47" t="str">
        <f t="shared" si="1"/>
        <v>chkt18@gmail.com,</v>
      </c>
    </row>
    <row r="25" spans="1:35" ht="94.5" customHeight="1">
      <c r="A25" s="111" t="str">
        <f t="shared" si="0"/>
        <v>Đào Thị Hải Yến 24/06/1981</v>
      </c>
      <c r="B25" s="63">
        <v>19</v>
      </c>
      <c r="C25" s="68">
        <v>18057680</v>
      </c>
      <c r="D25" s="65" t="s">
        <v>495</v>
      </c>
      <c r="E25" s="65" t="s">
        <v>496</v>
      </c>
      <c r="F25" s="66"/>
      <c r="G25" s="67" t="s">
        <v>497</v>
      </c>
      <c r="H25" s="68" t="s">
        <v>34</v>
      </c>
      <c r="I25" s="68" t="s">
        <v>38</v>
      </c>
      <c r="J25" s="68" t="s">
        <v>292</v>
      </c>
      <c r="K25" s="68" t="s">
        <v>47</v>
      </c>
      <c r="L25" s="63"/>
      <c r="M25" s="69" t="s">
        <v>292</v>
      </c>
      <c r="N25" s="69"/>
      <c r="O25" s="63" t="s">
        <v>880</v>
      </c>
      <c r="P25" s="63" t="s">
        <v>878</v>
      </c>
      <c r="Q25" s="63" t="s">
        <v>120</v>
      </c>
      <c r="R25" s="63" t="s">
        <v>881</v>
      </c>
      <c r="S25" s="69"/>
      <c r="T25" s="70"/>
      <c r="U25" s="71"/>
      <c r="V25" s="72"/>
      <c r="W25" s="69" t="s">
        <v>33</v>
      </c>
      <c r="X25" s="68" t="s">
        <v>79</v>
      </c>
      <c r="Y25" s="70"/>
      <c r="Z25" s="69"/>
      <c r="AA25" s="69"/>
      <c r="AB25" s="69"/>
      <c r="AC25" s="69"/>
      <c r="AD25" s="69"/>
      <c r="AE25" s="69"/>
      <c r="AF25" s="67" t="s">
        <v>498</v>
      </c>
      <c r="AG25" s="73" t="s">
        <v>499</v>
      </c>
      <c r="AH25" s="74"/>
      <c r="AI25" s="47" t="str">
        <f t="shared" si="1"/>
        <v>dthyen.vph@gmail.com,</v>
      </c>
    </row>
    <row r="26" spans="1:35" ht="72" customHeight="1">
      <c r="A26" s="111" t="str">
        <f t="shared" si="0"/>
        <v>Phạm Đức Thịnh 01/06/1975</v>
      </c>
      <c r="B26" s="63">
        <v>20</v>
      </c>
      <c r="C26" s="68">
        <v>17058484</v>
      </c>
      <c r="D26" s="65" t="s">
        <v>232</v>
      </c>
      <c r="E26" s="65" t="s">
        <v>233</v>
      </c>
      <c r="F26" s="66" t="s">
        <v>234</v>
      </c>
      <c r="G26" s="67" t="s">
        <v>235</v>
      </c>
      <c r="H26" s="68" t="s">
        <v>46</v>
      </c>
      <c r="I26" s="68" t="s">
        <v>35</v>
      </c>
      <c r="J26" s="68" t="s">
        <v>236</v>
      </c>
      <c r="K26" s="68" t="s">
        <v>39</v>
      </c>
      <c r="L26" s="63"/>
      <c r="M26" s="69" t="s">
        <v>78</v>
      </c>
      <c r="N26" s="69"/>
      <c r="O26" s="63" t="s">
        <v>237</v>
      </c>
      <c r="P26" s="63" t="s">
        <v>238</v>
      </c>
      <c r="Q26" s="63" t="s">
        <v>43</v>
      </c>
      <c r="R26" s="63" t="s">
        <v>239</v>
      </c>
      <c r="S26" s="69"/>
      <c r="T26" s="70"/>
      <c r="U26" s="71"/>
      <c r="V26" s="72"/>
      <c r="W26" s="69" t="s">
        <v>33</v>
      </c>
      <c r="X26" s="68" t="s">
        <v>45</v>
      </c>
      <c r="Y26" s="70"/>
      <c r="Z26" s="69"/>
      <c r="AA26" s="69"/>
      <c r="AB26" s="69"/>
      <c r="AC26" s="69"/>
      <c r="AD26" s="69"/>
      <c r="AE26" s="69"/>
      <c r="AF26" s="67" t="s">
        <v>240</v>
      </c>
      <c r="AG26" s="73" t="s">
        <v>241</v>
      </c>
      <c r="AH26" s="184" t="s">
        <v>166</v>
      </c>
      <c r="AI26" s="47" t="str">
        <f t="shared" si="1"/>
        <v>phamducthinhvptn@gmail.com,</v>
      </c>
    </row>
    <row r="27" spans="1:35" ht="72" customHeight="1">
      <c r="A27" s="111" t="str">
        <f t="shared" si="0"/>
        <v>Nguyễn Thị Mai Anh 11/06/1993</v>
      </c>
      <c r="B27" s="63">
        <v>21</v>
      </c>
      <c r="C27" s="68">
        <v>16055001</v>
      </c>
      <c r="D27" s="65" t="s">
        <v>974</v>
      </c>
      <c r="E27" s="65" t="s">
        <v>197</v>
      </c>
      <c r="F27" s="66" t="s">
        <v>975</v>
      </c>
      <c r="G27" s="67" t="s">
        <v>976</v>
      </c>
      <c r="H27" s="68" t="s">
        <v>583</v>
      </c>
      <c r="I27" s="68" t="s">
        <v>38</v>
      </c>
      <c r="J27" s="68" t="s">
        <v>970</v>
      </c>
      <c r="K27" s="68" t="s">
        <v>116</v>
      </c>
      <c r="L27" s="63">
        <v>60310106</v>
      </c>
      <c r="M27" s="69"/>
      <c r="N27" s="69"/>
      <c r="O27" s="63" t="s">
        <v>977</v>
      </c>
      <c r="P27" s="63" t="s">
        <v>917</v>
      </c>
      <c r="Q27" s="63" t="s">
        <v>120</v>
      </c>
      <c r="R27" s="63" t="s">
        <v>978</v>
      </c>
      <c r="S27" s="69" t="e">
        <v>#N/A</v>
      </c>
      <c r="T27" s="70"/>
      <c r="U27" s="71" t="e">
        <v>#N/A</v>
      </c>
      <c r="V27" s="72" t="e">
        <v>#N/A</v>
      </c>
      <c r="W27" s="69" t="s">
        <v>37</v>
      </c>
      <c r="X27" s="68" t="s">
        <v>979</v>
      </c>
      <c r="Y27" s="70"/>
      <c r="Z27" s="69"/>
      <c r="AA27" s="69"/>
      <c r="AB27" s="69"/>
      <c r="AC27" s="69"/>
      <c r="AD27" s="69"/>
      <c r="AE27" s="69"/>
      <c r="AF27" s="67" t="s">
        <v>980</v>
      </c>
      <c r="AG27" s="73" t="s">
        <v>981</v>
      </c>
      <c r="AH27" s="185"/>
      <c r="AI27" s="47" t="str">
        <f t="shared" si="1"/>
        <v>maianh.hn116@gmail.com,</v>
      </c>
    </row>
    <row r="28" spans="1:35" ht="79.5" customHeight="1">
      <c r="A28" s="111" t="str">
        <f t="shared" si="0"/>
        <v>Đào Thùy Dung 15/01/1987</v>
      </c>
      <c r="B28" s="63">
        <v>22</v>
      </c>
      <c r="C28" s="68">
        <v>18057635</v>
      </c>
      <c r="D28" s="65" t="s">
        <v>386</v>
      </c>
      <c r="E28" s="65" t="s">
        <v>167</v>
      </c>
      <c r="F28" s="66"/>
      <c r="G28" s="67" t="s">
        <v>387</v>
      </c>
      <c r="H28" s="68" t="s">
        <v>824</v>
      </c>
      <c r="I28" s="68" t="s">
        <v>38</v>
      </c>
      <c r="J28" s="68" t="s">
        <v>970</v>
      </c>
      <c r="K28" s="68" t="s">
        <v>47</v>
      </c>
      <c r="L28" s="63"/>
      <c r="M28" s="69" t="s">
        <v>337</v>
      </c>
      <c r="N28" s="69"/>
      <c r="O28" s="63" t="s">
        <v>825</v>
      </c>
      <c r="P28" s="63" t="s">
        <v>826</v>
      </c>
      <c r="Q28" s="63" t="s">
        <v>120</v>
      </c>
      <c r="R28" s="63" t="s">
        <v>827</v>
      </c>
      <c r="S28" s="69"/>
      <c r="T28" s="70"/>
      <c r="U28" s="71"/>
      <c r="V28" s="72"/>
      <c r="W28" s="69" t="s">
        <v>33</v>
      </c>
      <c r="X28" s="68" t="s">
        <v>79</v>
      </c>
      <c r="Y28" s="70"/>
      <c r="Z28" s="69"/>
      <c r="AA28" s="69"/>
      <c r="AB28" s="69"/>
      <c r="AC28" s="69"/>
      <c r="AD28" s="69"/>
      <c r="AE28" s="69"/>
      <c r="AF28" s="67" t="s">
        <v>388</v>
      </c>
      <c r="AG28" s="73" t="s">
        <v>389</v>
      </c>
      <c r="AH28" s="76" t="s">
        <v>71</v>
      </c>
      <c r="AI28" s="47" t="str">
        <f t="shared" si="1"/>
        <v>dungdt.hqv@gmail.com,</v>
      </c>
    </row>
    <row r="29" spans="1:35" ht="79.5" customHeight="1">
      <c r="A29" s="111" t="str">
        <f t="shared" si="0"/>
        <v>Lê Thị Ngọc Hà 08/03/1990</v>
      </c>
      <c r="B29" s="63">
        <v>23</v>
      </c>
      <c r="C29" s="68">
        <v>18057637</v>
      </c>
      <c r="D29" s="65" t="s">
        <v>1075</v>
      </c>
      <c r="E29" s="65" t="s">
        <v>243</v>
      </c>
      <c r="F29" s="66"/>
      <c r="G29" s="67" t="s">
        <v>1076</v>
      </c>
      <c r="H29" s="68" t="s">
        <v>348</v>
      </c>
      <c r="I29" s="68" t="s">
        <v>38</v>
      </c>
      <c r="J29" s="68" t="s">
        <v>970</v>
      </c>
      <c r="K29" s="68" t="s">
        <v>47</v>
      </c>
      <c r="L29" s="63"/>
      <c r="M29" s="69" t="s">
        <v>337</v>
      </c>
      <c r="N29" s="69"/>
      <c r="O29" s="63" t="s">
        <v>1165</v>
      </c>
      <c r="P29" s="63" t="s">
        <v>917</v>
      </c>
      <c r="Q29" s="63" t="s">
        <v>120</v>
      </c>
      <c r="R29" s="63" t="s">
        <v>1166</v>
      </c>
      <c r="S29" s="69"/>
      <c r="T29" s="70"/>
      <c r="U29" s="71"/>
      <c r="V29" s="72"/>
      <c r="W29" s="69" t="s">
        <v>33</v>
      </c>
      <c r="X29" s="68" t="s">
        <v>79</v>
      </c>
      <c r="Y29" s="70"/>
      <c r="Z29" s="69"/>
      <c r="AA29" s="69"/>
      <c r="AB29" s="69"/>
      <c r="AC29" s="69"/>
      <c r="AD29" s="69"/>
      <c r="AE29" s="69"/>
      <c r="AF29" s="67" t="s">
        <v>1077</v>
      </c>
      <c r="AG29" s="73" t="s">
        <v>1078</v>
      </c>
      <c r="AH29" s="76"/>
      <c r="AI29" s="47" t="str">
        <f t="shared" si="1"/>
        <v>leha0803@gmail.com,</v>
      </c>
    </row>
    <row r="30" spans="1:35" ht="79.5" customHeight="1">
      <c r="A30" s="111" t="str">
        <f t="shared" si="0"/>
        <v>Nguyễn Thị Hoàng Hà 16/08/1991</v>
      </c>
      <c r="B30" s="63">
        <v>24</v>
      </c>
      <c r="C30" s="68">
        <v>18057638</v>
      </c>
      <c r="D30" s="65" t="s">
        <v>421</v>
      </c>
      <c r="E30" s="65" t="s">
        <v>243</v>
      </c>
      <c r="F30" s="66"/>
      <c r="G30" s="67" t="s">
        <v>422</v>
      </c>
      <c r="H30" s="68" t="s">
        <v>598</v>
      </c>
      <c r="I30" s="68" t="s">
        <v>38</v>
      </c>
      <c r="J30" s="68" t="s">
        <v>970</v>
      </c>
      <c r="K30" s="68" t="s">
        <v>47</v>
      </c>
      <c r="L30" s="63"/>
      <c r="M30" s="69" t="s">
        <v>337</v>
      </c>
      <c r="N30" s="69"/>
      <c r="O30" s="63" t="s">
        <v>848</v>
      </c>
      <c r="P30" s="63" t="s">
        <v>849</v>
      </c>
      <c r="Q30" s="63" t="s">
        <v>120</v>
      </c>
      <c r="R30" s="63" t="s">
        <v>850</v>
      </c>
      <c r="S30" s="69"/>
      <c r="T30" s="70"/>
      <c r="U30" s="71"/>
      <c r="V30" s="72"/>
      <c r="W30" s="69" t="s">
        <v>33</v>
      </c>
      <c r="X30" s="68" t="s">
        <v>79</v>
      </c>
      <c r="Y30" s="70"/>
      <c r="Z30" s="69"/>
      <c r="AA30" s="69"/>
      <c r="AB30" s="69"/>
      <c r="AC30" s="69"/>
      <c r="AD30" s="69"/>
      <c r="AE30" s="69"/>
      <c r="AF30" s="67" t="s">
        <v>423</v>
      </c>
      <c r="AG30" s="73" t="s">
        <v>424</v>
      </c>
      <c r="AH30" s="76"/>
      <c r="AI30" s="47" t="str">
        <f t="shared" si="1"/>
        <v>hoangha16891@gmail.com,</v>
      </c>
    </row>
    <row r="31" spans="1:35" ht="79.5" customHeight="1">
      <c r="A31" s="111" t="str">
        <f t="shared" si="0"/>
        <v>Trương Đức Hải 01/12/1990</v>
      </c>
      <c r="B31" s="63">
        <v>25</v>
      </c>
      <c r="C31" s="68">
        <v>18057640</v>
      </c>
      <c r="D31" s="65" t="s">
        <v>565</v>
      </c>
      <c r="E31" s="65" t="s">
        <v>566</v>
      </c>
      <c r="F31" s="66"/>
      <c r="G31" s="67" t="s">
        <v>567</v>
      </c>
      <c r="H31" s="68" t="s">
        <v>790</v>
      </c>
      <c r="I31" s="68" t="s">
        <v>35</v>
      </c>
      <c r="J31" s="68" t="s">
        <v>970</v>
      </c>
      <c r="K31" s="68" t="s">
        <v>47</v>
      </c>
      <c r="L31" s="63"/>
      <c r="M31" s="69" t="s">
        <v>337</v>
      </c>
      <c r="N31" s="69"/>
      <c r="O31" s="63" t="s">
        <v>923</v>
      </c>
      <c r="P31" s="63" t="s">
        <v>897</v>
      </c>
      <c r="Q31" s="63" t="s">
        <v>120</v>
      </c>
      <c r="R31" s="63" t="s">
        <v>924</v>
      </c>
      <c r="S31" s="69"/>
      <c r="T31" s="70"/>
      <c r="U31" s="71"/>
      <c r="V31" s="72"/>
      <c r="W31" s="69" t="s">
        <v>37</v>
      </c>
      <c r="X31" s="68" t="s">
        <v>79</v>
      </c>
      <c r="Y31" s="70"/>
      <c r="Z31" s="69"/>
      <c r="AA31" s="69"/>
      <c r="AB31" s="69"/>
      <c r="AC31" s="69"/>
      <c r="AD31" s="69"/>
      <c r="AE31" s="69"/>
      <c r="AF31" s="67" t="s">
        <v>568</v>
      </c>
      <c r="AG31" s="73" t="s">
        <v>569</v>
      </c>
      <c r="AH31" s="74"/>
      <c r="AI31" s="47" t="str">
        <f t="shared" si="1"/>
        <v>hai.truongduc@gmail.com,</v>
      </c>
    </row>
    <row r="32" spans="1:35" ht="79.5" customHeight="1">
      <c r="A32" s="111" t="str">
        <f t="shared" si="0"/>
        <v>Trần Hồng Hạnh 29/04/1994</v>
      </c>
      <c r="B32" s="63">
        <v>26</v>
      </c>
      <c r="C32" s="68">
        <v>18057641</v>
      </c>
      <c r="D32" s="65" t="s">
        <v>428</v>
      </c>
      <c r="E32" s="65" t="s">
        <v>187</v>
      </c>
      <c r="F32" s="66"/>
      <c r="G32" s="67" t="s">
        <v>429</v>
      </c>
      <c r="H32" s="68" t="s">
        <v>598</v>
      </c>
      <c r="I32" s="68" t="s">
        <v>38</v>
      </c>
      <c r="J32" s="68" t="s">
        <v>970</v>
      </c>
      <c r="K32" s="68" t="s">
        <v>47</v>
      </c>
      <c r="L32" s="63"/>
      <c r="M32" s="69" t="s">
        <v>337</v>
      </c>
      <c r="N32" s="69"/>
      <c r="O32" s="63" t="s">
        <v>853</v>
      </c>
      <c r="P32" s="63" t="s">
        <v>854</v>
      </c>
      <c r="Q32" s="63" t="s">
        <v>120</v>
      </c>
      <c r="R32" s="63" t="s">
        <v>855</v>
      </c>
      <c r="S32" s="69"/>
      <c r="T32" s="70"/>
      <c r="U32" s="71"/>
      <c r="V32" s="72"/>
      <c r="W32" s="69" t="s">
        <v>33</v>
      </c>
      <c r="X32" s="68" t="s">
        <v>79</v>
      </c>
      <c r="Y32" s="70"/>
      <c r="Z32" s="69"/>
      <c r="AA32" s="69"/>
      <c r="AB32" s="69"/>
      <c r="AC32" s="69"/>
      <c r="AD32" s="69"/>
      <c r="AE32" s="69"/>
      <c r="AF32" s="67" t="s">
        <v>430</v>
      </c>
      <c r="AG32" s="73" t="s">
        <v>431</v>
      </c>
      <c r="AH32" s="76"/>
      <c r="AI32" s="47" t="str">
        <f t="shared" si="1"/>
        <v>tranhonghanh.neu@gmail.com,</v>
      </c>
    </row>
    <row r="33" spans="1:35" ht="79.5" customHeight="1">
      <c r="A33" s="111" t="str">
        <f t="shared" si="0"/>
        <v>Trần Thị Thu Hằng 22/08/1995</v>
      </c>
      <c r="B33" s="63">
        <v>27</v>
      </c>
      <c r="C33" s="68">
        <v>18057642</v>
      </c>
      <c r="D33" s="65" t="s">
        <v>1049</v>
      </c>
      <c r="E33" s="65" t="s">
        <v>1050</v>
      </c>
      <c r="F33" s="66"/>
      <c r="G33" s="67" t="s">
        <v>1051</v>
      </c>
      <c r="H33" s="68" t="s">
        <v>380</v>
      </c>
      <c r="I33" s="68" t="s">
        <v>38</v>
      </c>
      <c r="J33" s="68" t="s">
        <v>970</v>
      </c>
      <c r="K33" s="68" t="s">
        <v>47</v>
      </c>
      <c r="L33" s="63"/>
      <c r="M33" s="69" t="s">
        <v>337</v>
      </c>
      <c r="N33" s="69"/>
      <c r="O33" s="63" t="s">
        <v>1159</v>
      </c>
      <c r="P33" s="63" t="s">
        <v>1160</v>
      </c>
      <c r="Q33" s="63" t="s">
        <v>120</v>
      </c>
      <c r="R33" s="63" t="s">
        <v>1161</v>
      </c>
      <c r="S33" s="69"/>
      <c r="T33" s="70"/>
      <c r="U33" s="71"/>
      <c r="V33" s="72"/>
      <c r="W33" s="69" t="s">
        <v>33</v>
      </c>
      <c r="X33" s="68" t="s">
        <v>79</v>
      </c>
      <c r="Y33" s="70"/>
      <c r="Z33" s="69"/>
      <c r="AA33" s="69"/>
      <c r="AB33" s="69"/>
      <c r="AC33" s="69"/>
      <c r="AD33" s="69"/>
      <c r="AE33" s="69"/>
      <c r="AF33" s="67" t="s">
        <v>1052</v>
      </c>
      <c r="AG33" s="73" t="s">
        <v>1053</v>
      </c>
      <c r="AH33" s="76"/>
      <c r="AI33" s="47" t="str">
        <f t="shared" si="1"/>
        <v>hangsora95@gmail.com,</v>
      </c>
    </row>
    <row r="34" spans="1:35" ht="79.5" customHeight="1">
      <c r="A34" s="111" t="str">
        <f t="shared" si="0"/>
        <v>Phạm Đắc Hưng 23/08/1995</v>
      </c>
      <c r="B34" s="63">
        <v>28</v>
      </c>
      <c r="C34" s="68">
        <v>18057643</v>
      </c>
      <c r="D34" s="65" t="s">
        <v>1136</v>
      </c>
      <c r="E34" s="65" t="s">
        <v>536</v>
      </c>
      <c r="F34" s="66"/>
      <c r="G34" s="67" t="s">
        <v>1137</v>
      </c>
      <c r="H34" s="68" t="s">
        <v>250</v>
      </c>
      <c r="I34" s="68" t="s">
        <v>35</v>
      </c>
      <c r="J34" s="68" t="s">
        <v>970</v>
      </c>
      <c r="K34" s="68" t="s">
        <v>47</v>
      </c>
      <c r="L34" s="63"/>
      <c r="M34" s="69" t="s">
        <v>1066</v>
      </c>
      <c r="N34" s="69"/>
      <c r="O34" s="63" t="s">
        <v>1177</v>
      </c>
      <c r="P34" s="63" t="s">
        <v>1178</v>
      </c>
      <c r="Q34" s="63" t="s">
        <v>120</v>
      </c>
      <c r="R34" s="63" t="s">
        <v>1179</v>
      </c>
      <c r="S34" s="69"/>
      <c r="T34" s="70"/>
      <c r="U34" s="71"/>
      <c r="V34" s="72"/>
      <c r="W34" s="69" t="s">
        <v>33</v>
      </c>
      <c r="X34" s="68" t="s">
        <v>79</v>
      </c>
      <c r="Y34" s="70"/>
      <c r="Z34" s="69"/>
      <c r="AA34" s="69"/>
      <c r="AB34" s="69"/>
      <c r="AC34" s="69"/>
      <c r="AD34" s="69"/>
      <c r="AE34" s="69"/>
      <c r="AF34" s="67" t="s">
        <v>1138</v>
      </c>
      <c r="AG34" s="73" t="s">
        <v>1139</v>
      </c>
      <c r="AH34" s="76"/>
      <c r="AI34" s="47" t="str">
        <f t="shared" si="1"/>
        <v>phamhung23ulsa@gmail.com,</v>
      </c>
    </row>
    <row r="35" spans="1:35" ht="79.5" customHeight="1">
      <c r="A35" s="111" t="str">
        <f t="shared" si="0"/>
        <v>Nguyễn Thị May 27/12/1990</v>
      </c>
      <c r="B35" s="63">
        <v>29</v>
      </c>
      <c r="C35" s="68">
        <v>18057644</v>
      </c>
      <c r="D35" s="65" t="s">
        <v>103</v>
      </c>
      <c r="E35" s="65" t="s">
        <v>531</v>
      </c>
      <c r="F35" s="66"/>
      <c r="G35" s="67" t="s">
        <v>532</v>
      </c>
      <c r="H35" s="68" t="s">
        <v>42</v>
      </c>
      <c r="I35" s="68" t="s">
        <v>38</v>
      </c>
      <c r="J35" s="68" t="s">
        <v>970</v>
      </c>
      <c r="K35" s="68" t="s">
        <v>47</v>
      </c>
      <c r="L35" s="63"/>
      <c r="M35" s="69" t="s">
        <v>337</v>
      </c>
      <c r="N35" s="69"/>
      <c r="O35" s="63" t="s">
        <v>896</v>
      </c>
      <c r="P35" s="63" t="s">
        <v>897</v>
      </c>
      <c r="Q35" s="63" t="s">
        <v>120</v>
      </c>
      <c r="R35" s="63" t="s">
        <v>898</v>
      </c>
      <c r="S35" s="69"/>
      <c r="T35" s="70"/>
      <c r="U35" s="71"/>
      <c r="V35" s="72"/>
      <c r="W35" s="69" t="s">
        <v>33</v>
      </c>
      <c r="X35" s="68" t="s">
        <v>79</v>
      </c>
      <c r="Y35" s="70"/>
      <c r="Z35" s="69"/>
      <c r="AA35" s="69"/>
      <c r="AB35" s="69"/>
      <c r="AC35" s="69"/>
      <c r="AD35" s="69"/>
      <c r="AE35" s="69"/>
      <c r="AF35" s="67" t="s">
        <v>533</v>
      </c>
      <c r="AG35" s="73" t="s">
        <v>534</v>
      </c>
      <c r="AH35" s="76"/>
      <c r="AI35" s="47" t="str">
        <f t="shared" si="1"/>
        <v>maynt8888@gmail.com,</v>
      </c>
    </row>
    <row r="36" spans="1:35" ht="79.5" customHeight="1">
      <c r="A36" s="111" t="str">
        <f t="shared" ref="A36:A67" si="2">TRIM(D36)&amp;" "&amp;TRIM(E36)&amp;" "&amp;TRIM(G36)</f>
        <v>Vũ Thị Hồng Mơ 17/02/1994</v>
      </c>
      <c r="B36" s="63">
        <v>30</v>
      </c>
      <c r="C36" s="68">
        <v>18057645</v>
      </c>
      <c r="D36" s="65" t="s">
        <v>334</v>
      </c>
      <c r="E36" s="65" t="s">
        <v>335</v>
      </c>
      <c r="F36" s="66"/>
      <c r="G36" s="67" t="s">
        <v>336</v>
      </c>
      <c r="H36" s="68" t="s">
        <v>250</v>
      </c>
      <c r="I36" s="68" t="s">
        <v>38</v>
      </c>
      <c r="J36" s="68" t="s">
        <v>970</v>
      </c>
      <c r="K36" s="68" t="s">
        <v>47</v>
      </c>
      <c r="L36" s="63"/>
      <c r="M36" s="69" t="s">
        <v>337</v>
      </c>
      <c r="N36" s="69"/>
      <c r="O36" s="63" t="s">
        <v>804</v>
      </c>
      <c r="P36" s="63" t="s">
        <v>805</v>
      </c>
      <c r="Q36" s="63" t="s">
        <v>120</v>
      </c>
      <c r="R36" s="63" t="s">
        <v>806</v>
      </c>
      <c r="S36" s="69"/>
      <c r="T36" s="70"/>
      <c r="U36" s="71"/>
      <c r="V36" s="72"/>
      <c r="W36" s="69" t="s">
        <v>33</v>
      </c>
      <c r="X36" s="68" t="s">
        <v>79</v>
      </c>
      <c r="Y36" s="70"/>
      <c r="Z36" s="69"/>
      <c r="AA36" s="69"/>
      <c r="AB36" s="69"/>
      <c r="AC36" s="69"/>
      <c r="AD36" s="69"/>
      <c r="AE36" s="69"/>
      <c r="AF36" s="67" t="s">
        <v>338</v>
      </c>
      <c r="AG36" s="73" t="s">
        <v>339</v>
      </c>
      <c r="AH36" s="76"/>
      <c r="AI36" s="47" t="str">
        <f t="shared" si="1"/>
        <v>vuthihongmo.ulis@gmail.com,</v>
      </c>
    </row>
    <row r="37" spans="1:35" ht="79.5" customHeight="1">
      <c r="A37" s="111" t="str">
        <f t="shared" si="2"/>
        <v>Nguyễn Trang Nhung 24/07/1994</v>
      </c>
      <c r="B37" s="63">
        <v>31</v>
      </c>
      <c r="C37" s="68">
        <v>18057647</v>
      </c>
      <c r="D37" s="65" t="s">
        <v>1132</v>
      </c>
      <c r="E37" s="65" t="s">
        <v>400</v>
      </c>
      <c r="F37" s="66"/>
      <c r="G37" s="67" t="s">
        <v>1133</v>
      </c>
      <c r="H37" s="68" t="s">
        <v>915</v>
      </c>
      <c r="I37" s="68" t="s">
        <v>38</v>
      </c>
      <c r="J37" s="68" t="s">
        <v>970</v>
      </c>
      <c r="K37" s="68" t="s">
        <v>47</v>
      </c>
      <c r="L37" s="63"/>
      <c r="M37" s="69" t="s">
        <v>337</v>
      </c>
      <c r="N37" s="69"/>
      <c r="O37" s="63" t="s">
        <v>1175</v>
      </c>
      <c r="P37" s="63" t="s">
        <v>805</v>
      </c>
      <c r="Q37" s="63" t="s">
        <v>120</v>
      </c>
      <c r="R37" s="63" t="s">
        <v>1176</v>
      </c>
      <c r="S37" s="69"/>
      <c r="T37" s="70"/>
      <c r="U37" s="71"/>
      <c r="V37" s="72"/>
      <c r="W37" s="69" t="s">
        <v>33</v>
      </c>
      <c r="X37" s="68" t="s">
        <v>79</v>
      </c>
      <c r="Y37" s="70"/>
      <c r="Z37" s="69"/>
      <c r="AA37" s="69"/>
      <c r="AB37" s="69"/>
      <c r="AC37" s="69"/>
      <c r="AD37" s="69"/>
      <c r="AE37" s="69"/>
      <c r="AF37" s="67" t="s">
        <v>1134</v>
      </c>
      <c r="AG37" s="73" t="s">
        <v>1135</v>
      </c>
      <c r="AH37" s="76"/>
      <c r="AI37" s="47" t="str">
        <f t="shared" si="1"/>
        <v>trangnhung.ntn@gmail.com,</v>
      </c>
    </row>
    <row r="38" spans="1:35" ht="79.5" customHeight="1">
      <c r="A38" s="111" t="str">
        <f t="shared" si="2"/>
        <v>Bùi Mạnh Tường 15/12/1981</v>
      </c>
      <c r="B38" s="63">
        <v>32</v>
      </c>
      <c r="C38" s="68">
        <v>18057649</v>
      </c>
      <c r="D38" s="65" t="s">
        <v>545</v>
      </c>
      <c r="E38" s="65" t="s">
        <v>546</v>
      </c>
      <c r="F38" s="66"/>
      <c r="G38" s="67" t="s">
        <v>547</v>
      </c>
      <c r="H38" s="68" t="s">
        <v>748</v>
      </c>
      <c r="I38" s="68" t="s">
        <v>35</v>
      </c>
      <c r="J38" s="68" t="s">
        <v>970</v>
      </c>
      <c r="K38" s="68" t="s">
        <v>47</v>
      </c>
      <c r="L38" s="63"/>
      <c r="M38" s="69" t="s">
        <v>337</v>
      </c>
      <c r="N38" s="69"/>
      <c r="O38" s="63" t="s">
        <v>905</v>
      </c>
      <c r="P38" s="63" t="s">
        <v>772</v>
      </c>
      <c r="Q38" s="63" t="s">
        <v>120</v>
      </c>
      <c r="R38" s="63" t="s">
        <v>906</v>
      </c>
      <c r="S38" s="69"/>
      <c r="T38" s="70"/>
      <c r="U38" s="71"/>
      <c r="V38" s="72"/>
      <c r="W38" s="69" t="s">
        <v>33</v>
      </c>
      <c r="X38" s="68" t="s">
        <v>79</v>
      </c>
      <c r="Y38" s="70"/>
      <c r="Z38" s="69"/>
      <c r="AA38" s="69"/>
      <c r="AB38" s="69"/>
      <c r="AC38" s="69"/>
      <c r="AD38" s="69"/>
      <c r="AE38" s="69"/>
      <c r="AF38" s="67" t="s">
        <v>548</v>
      </c>
      <c r="AG38" s="73" t="s">
        <v>549</v>
      </c>
      <c r="AH38" s="76"/>
      <c r="AI38" s="47" t="str">
        <f t="shared" si="1"/>
        <v>buituong29@gmail.com,</v>
      </c>
    </row>
    <row r="39" spans="1:35" ht="79.5" customHeight="1">
      <c r="A39" s="111" t="str">
        <f t="shared" si="2"/>
        <v>Nguyễn Thị Huyền Trang 25/07/1993</v>
      </c>
      <c r="B39" s="63">
        <v>33</v>
      </c>
      <c r="C39" s="68">
        <v>16055010</v>
      </c>
      <c r="D39" s="65" t="s">
        <v>1015</v>
      </c>
      <c r="E39" s="65" t="s">
        <v>501</v>
      </c>
      <c r="F39" s="66" t="s">
        <v>1016</v>
      </c>
      <c r="G39" s="67" t="s">
        <v>1017</v>
      </c>
      <c r="H39" s="68" t="s">
        <v>411</v>
      </c>
      <c r="I39" s="68" t="s">
        <v>38</v>
      </c>
      <c r="J39" s="68" t="s">
        <v>970</v>
      </c>
      <c r="K39" s="68" t="s">
        <v>116</v>
      </c>
      <c r="L39" s="63" t="s">
        <v>1018</v>
      </c>
      <c r="M39" s="69"/>
      <c r="N39" s="69"/>
      <c r="O39" s="63" t="s">
        <v>1019</v>
      </c>
      <c r="P39" s="63" t="s">
        <v>1020</v>
      </c>
      <c r="Q39" s="63" t="s">
        <v>601</v>
      </c>
      <c r="R39" s="63" t="s">
        <v>1021</v>
      </c>
      <c r="S39" s="69" t="e">
        <v>#N/A</v>
      </c>
      <c r="T39" s="70"/>
      <c r="U39" s="71" t="e">
        <v>#N/A</v>
      </c>
      <c r="V39" s="72" t="e">
        <v>#N/A</v>
      </c>
      <c r="W39" s="69"/>
      <c r="X39" s="68" t="s">
        <v>979</v>
      </c>
      <c r="Y39" s="70"/>
      <c r="Z39" s="69"/>
      <c r="AA39" s="69"/>
      <c r="AB39" s="69"/>
      <c r="AC39" s="69"/>
      <c r="AD39" s="69"/>
      <c r="AE39" s="69"/>
      <c r="AF39" s="67" t="s">
        <v>1022</v>
      </c>
      <c r="AG39" s="73" t="s">
        <v>1023</v>
      </c>
      <c r="AH39" s="76"/>
      <c r="AI39" s="47" t="str">
        <f t="shared" si="1"/>
        <v>nguyentrangnt05@gmail.com,</v>
      </c>
    </row>
    <row r="40" spans="1:35" ht="79.5" customHeight="1">
      <c r="A40" s="111" t="str">
        <f t="shared" si="2"/>
        <v>Nguyễn Thu Trang 16/11/1994</v>
      </c>
      <c r="B40" s="63">
        <v>34</v>
      </c>
      <c r="C40" s="68">
        <v>18057648</v>
      </c>
      <c r="D40" s="65" t="s">
        <v>281</v>
      </c>
      <c r="E40" s="65" t="s">
        <v>501</v>
      </c>
      <c r="F40" s="66"/>
      <c r="G40" s="67" t="s">
        <v>512</v>
      </c>
      <c r="H40" s="68" t="s">
        <v>42</v>
      </c>
      <c r="I40" s="68" t="s">
        <v>38</v>
      </c>
      <c r="J40" s="68" t="s">
        <v>970</v>
      </c>
      <c r="K40" s="68" t="s">
        <v>47</v>
      </c>
      <c r="L40" s="63"/>
      <c r="M40" s="69" t="s">
        <v>337</v>
      </c>
      <c r="N40" s="69"/>
      <c r="O40" s="63" t="s">
        <v>893</v>
      </c>
      <c r="P40" s="63" t="s">
        <v>894</v>
      </c>
      <c r="Q40" s="63" t="s">
        <v>120</v>
      </c>
      <c r="R40" s="63" t="s">
        <v>895</v>
      </c>
      <c r="S40" s="69"/>
      <c r="T40" s="70"/>
      <c r="U40" s="71"/>
      <c r="V40" s="72"/>
      <c r="W40" s="69" t="s">
        <v>33</v>
      </c>
      <c r="X40" s="68" t="s">
        <v>79</v>
      </c>
      <c r="Y40" s="70"/>
      <c r="Z40" s="69"/>
      <c r="AA40" s="69"/>
      <c r="AB40" s="69"/>
      <c r="AC40" s="69"/>
      <c r="AD40" s="69"/>
      <c r="AE40" s="69"/>
      <c r="AF40" s="67" t="s">
        <v>529</v>
      </c>
      <c r="AG40" s="73" t="s">
        <v>530</v>
      </c>
      <c r="AH40" s="76"/>
      <c r="AI40" s="47" t="str">
        <f t="shared" si="1"/>
        <v>thutrang161194@gmail.com,</v>
      </c>
    </row>
    <row r="41" spans="1:35" ht="79.5" customHeight="1">
      <c r="A41" s="111" t="str">
        <f t="shared" si="2"/>
        <v>Nông Hoa Xuân 20/03/1988</v>
      </c>
      <c r="B41" s="63">
        <v>35</v>
      </c>
      <c r="C41" s="68">
        <v>18057650</v>
      </c>
      <c r="D41" s="65" t="s">
        <v>517</v>
      </c>
      <c r="E41" s="65" t="s">
        <v>228</v>
      </c>
      <c r="F41" s="66"/>
      <c r="G41" s="67" t="s">
        <v>518</v>
      </c>
      <c r="H41" s="68" t="s">
        <v>200</v>
      </c>
      <c r="I41" s="68" t="s">
        <v>35</v>
      </c>
      <c r="J41" s="68" t="s">
        <v>970</v>
      </c>
      <c r="K41" s="68" t="s">
        <v>47</v>
      </c>
      <c r="L41" s="63"/>
      <c r="M41" s="69" t="s">
        <v>337</v>
      </c>
      <c r="N41" s="69"/>
      <c r="O41" s="63" t="s">
        <v>886</v>
      </c>
      <c r="P41" s="63" t="s">
        <v>772</v>
      </c>
      <c r="Q41" s="63" t="s">
        <v>120</v>
      </c>
      <c r="R41" s="63" t="s">
        <v>887</v>
      </c>
      <c r="S41" s="69"/>
      <c r="T41" s="70"/>
      <c r="U41" s="71"/>
      <c r="V41" s="72"/>
      <c r="W41" s="69" t="s">
        <v>33</v>
      </c>
      <c r="X41" s="68" t="s">
        <v>79</v>
      </c>
      <c r="Y41" s="70"/>
      <c r="Z41" s="69"/>
      <c r="AA41" s="69"/>
      <c r="AB41" s="69"/>
      <c r="AC41" s="69"/>
      <c r="AD41" s="69"/>
      <c r="AE41" s="69"/>
      <c r="AF41" s="67" t="s">
        <v>519</v>
      </c>
      <c r="AG41" s="73" t="s">
        <v>520</v>
      </c>
      <c r="AH41" s="76"/>
      <c r="AI41" s="47" t="str">
        <f t="shared" si="1"/>
        <v>nonghoaxuan@gmail.com,</v>
      </c>
    </row>
    <row r="42" spans="1:35" ht="79.5" customHeight="1">
      <c r="A42" s="111" t="str">
        <f t="shared" si="2"/>
        <v>Nguyễn Thị Yến 22/08/1989</v>
      </c>
      <c r="B42" s="63">
        <v>36</v>
      </c>
      <c r="C42" s="68">
        <v>18057651</v>
      </c>
      <c r="D42" s="65" t="s">
        <v>103</v>
      </c>
      <c r="E42" s="65" t="s">
        <v>496</v>
      </c>
      <c r="F42" s="66"/>
      <c r="G42" s="67" t="s">
        <v>558</v>
      </c>
      <c r="H42" s="68" t="s">
        <v>915</v>
      </c>
      <c r="I42" s="68" t="s">
        <v>38</v>
      </c>
      <c r="J42" s="68" t="s">
        <v>970</v>
      </c>
      <c r="K42" s="68" t="s">
        <v>47</v>
      </c>
      <c r="L42" s="63"/>
      <c r="M42" s="69" t="s">
        <v>337</v>
      </c>
      <c r="N42" s="69"/>
      <c r="O42" s="63" t="s">
        <v>916</v>
      </c>
      <c r="P42" s="63" t="s">
        <v>917</v>
      </c>
      <c r="Q42" s="63" t="s">
        <v>120</v>
      </c>
      <c r="R42" s="63" t="s">
        <v>918</v>
      </c>
      <c r="S42" s="69"/>
      <c r="T42" s="70"/>
      <c r="U42" s="71"/>
      <c r="V42" s="72"/>
      <c r="W42" s="69" t="s">
        <v>33</v>
      </c>
      <c r="X42" s="68" t="s">
        <v>79</v>
      </c>
      <c r="Y42" s="70"/>
      <c r="Z42" s="69"/>
      <c r="AA42" s="69"/>
      <c r="AB42" s="69"/>
      <c r="AC42" s="69"/>
      <c r="AD42" s="69"/>
      <c r="AE42" s="69"/>
      <c r="AF42" s="67" t="s">
        <v>559</v>
      </c>
      <c r="AG42" s="73" t="s">
        <v>560</v>
      </c>
      <c r="AH42" s="76">
        <v>25545</v>
      </c>
      <c r="AI42" s="47" t="str">
        <f t="shared" si="1"/>
        <v>yennguyen2289@gmail.com,</v>
      </c>
    </row>
    <row r="43" spans="1:35" ht="79.5" customHeight="1">
      <c r="A43" s="111" t="str">
        <f t="shared" si="2"/>
        <v>Nguyễn Quỳnh Anh 28/09/1989</v>
      </c>
      <c r="B43" s="63">
        <v>37</v>
      </c>
      <c r="C43" s="68" t="s">
        <v>1217</v>
      </c>
      <c r="D43" s="65" t="s">
        <v>1110</v>
      </c>
      <c r="E43" s="65" t="s">
        <v>197</v>
      </c>
      <c r="F43" s="66"/>
      <c r="G43" s="67" t="s">
        <v>1111</v>
      </c>
      <c r="H43" s="68" t="e">
        <v>#N/A</v>
      </c>
      <c r="I43" s="68" t="s">
        <v>38</v>
      </c>
      <c r="J43" s="68" t="s">
        <v>970</v>
      </c>
      <c r="K43" s="68" t="s">
        <v>47</v>
      </c>
      <c r="L43" s="63"/>
      <c r="M43" s="69"/>
      <c r="N43" s="69"/>
      <c r="O43" s="63" t="s">
        <v>1112</v>
      </c>
      <c r="P43" s="63" t="s">
        <v>1113</v>
      </c>
      <c r="Q43" s="63" t="s">
        <v>120</v>
      </c>
      <c r="R43" s="63" t="s">
        <v>1114</v>
      </c>
      <c r="S43" s="69"/>
      <c r="T43" s="70"/>
      <c r="U43" s="71"/>
      <c r="V43" s="72"/>
      <c r="W43" s="69" t="s">
        <v>33</v>
      </c>
      <c r="X43" s="68" t="s">
        <v>79</v>
      </c>
      <c r="Y43" s="70"/>
      <c r="Z43" s="69"/>
      <c r="AA43" s="69"/>
      <c r="AB43" s="69"/>
      <c r="AC43" s="69"/>
      <c r="AD43" s="69"/>
      <c r="AE43" s="69"/>
      <c r="AF43" s="67" t="s">
        <v>1236</v>
      </c>
      <c r="AG43" s="73" t="s">
        <v>1237</v>
      </c>
      <c r="AH43" s="76"/>
      <c r="AI43" s="47" t="str">
        <f t="shared" si="1"/>
        <v>quynhanh28989@gmail.com,</v>
      </c>
    </row>
    <row r="44" spans="1:35" ht="79.5" customHeight="1">
      <c r="A44" s="111" t="str">
        <f t="shared" si="2"/>
        <v>Vũ Thị Việt Nga 23/01/1976</v>
      </c>
      <c r="B44" s="63">
        <v>38</v>
      </c>
      <c r="C44" s="68">
        <v>18057646</v>
      </c>
      <c r="D44" s="65" t="s">
        <v>1224</v>
      </c>
      <c r="E44" s="65" t="s">
        <v>64</v>
      </c>
      <c r="F44" s="66"/>
      <c r="G44" s="67" t="s">
        <v>1220</v>
      </c>
      <c r="H44" s="68" t="s">
        <v>42</v>
      </c>
      <c r="I44" s="68" t="s">
        <v>38</v>
      </c>
      <c r="J44" s="68" t="s">
        <v>970</v>
      </c>
      <c r="K44" s="68" t="s">
        <v>47</v>
      </c>
      <c r="L44" s="63"/>
      <c r="M44" s="69" t="s">
        <v>337</v>
      </c>
      <c r="N44" s="69"/>
      <c r="O44" s="63" t="s">
        <v>1221</v>
      </c>
      <c r="P44" s="63" t="s">
        <v>897</v>
      </c>
      <c r="Q44" s="63" t="s">
        <v>120</v>
      </c>
      <c r="R44" s="63" t="s">
        <v>1225</v>
      </c>
      <c r="S44" s="69"/>
      <c r="T44" s="70"/>
      <c r="U44" s="71"/>
      <c r="V44" s="72"/>
      <c r="W44" s="69" t="s">
        <v>36</v>
      </c>
      <c r="X44" s="68" t="s">
        <v>79</v>
      </c>
      <c r="Y44" s="70"/>
      <c r="Z44" s="69"/>
      <c r="AA44" s="69"/>
      <c r="AB44" s="69"/>
      <c r="AC44" s="69"/>
      <c r="AD44" s="69"/>
      <c r="AE44" s="69"/>
      <c r="AF44" s="67" t="s">
        <v>1222</v>
      </c>
      <c r="AG44" s="73" t="s">
        <v>1223</v>
      </c>
      <c r="AH44" s="76"/>
      <c r="AI44" s="47" t="str">
        <f t="shared" si="1"/>
        <v>nga230176@gmail.com,</v>
      </c>
    </row>
    <row r="45" spans="1:35" ht="79.5" customHeight="1">
      <c r="A45" s="111" t="str">
        <f t="shared" si="2"/>
        <v>Đinh Thị Hồng Anh 18/07/1976</v>
      </c>
      <c r="B45" s="63">
        <v>39</v>
      </c>
      <c r="C45" s="64" t="s">
        <v>207</v>
      </c>
      <c r="D45" s="65" t="s">
        <v>196</v>
      </c>
      <c r="E45" s="65" t="s">
        <v>197</v>
      </c>
      <c r="F45" s="66"/>
      <c r="G45" s="67" t="s">
        <v>198</v>
      </c>
      <c r="H45" s="68" t="s">
        <v>200</v>
      </c>
      <c r="I45" s="68" t="s">
        <v>38</v>
      </c>
      <c r="J45" s="68" t="s">
        <v>199</v>
      </c>
      <c r="K45" s="68" t="s">
        <v>39</v>
      </c>
      <c r="L45" s="63"/>
      <c r="M45" s="69" t="s">
        <v>199</v>
      </c>
      <c r="N45" s="69"/>
      <c r="O45" s="63" t="s">
        <v>201</v>
      </c>
      <c r="P45" s="63" t="s">
        <v>202</v>
      </c>
      <c r="Q45" s="63" t="s">
        <v>203</v>
      </c>
      <c r="R45" s="77" t="s">
        <v>204</v>
      </c>
      <c r="S45" s="69"/>
      <c r="T45" s="70"/>
      <c r="U45" s="71"/>
      <c r="V45" s="72"/>
      <c r="W45" s="69" t="s">
        <v>33</v>
      </c>
      <c r="X45" s="68" t="s">
        <v>45</v>
      </c>
      <c r="Y45" s="70"/>
      <c r="Z45" s="69"/>
      <c r="AA45" s="69"/>
      <c r="AB45" s="69"/>
      <c r="AC45" s="69"/>
      <c r="AD45" s="69"/>
      <c r="AE45" s="69"/>
      <c r="AF45" s="67" t="s">
        <v>205</v>
      </c>
      <c r="AG45" s="73" t="s">
        <v>206</v>
      </c>
      <c r="AH45" s="76"/>
      <c r="AI45" s="47" t="str">
        <f t="shared" si="1"/>
        <v>anhdth1@bidv.com.vn,</v>
      </c>
    </row>
    <row r="46" spans="1:35" ht="79.5" customHeight="1">
      <c r="A46" s="111" t="str">
        <f t="shared" si="2"/>
        <v>Lê Thị Phương Anh 06/09/1985</v>
      </c>
      <c r="B46" s="63">
        <v>40</v>
      </c>
      <c r="C46" s="68">
        <v>18057502</v>
      </c>
      <c r="D46" s="65" t="s">
        <v>694</v>
      </c>
      <c r="E46" s="65" t="s">
        <v>197</v>
      </c>
      <c r="F46" s="66"/>
      <c r="G46" s="67" t="s">
        <v>695</v>
      </c>
      <c r="H46" s="68" t="s">
        <v>34</v>
      </c>
      <c r="I46" s="68" t="s">
        <v>38</v>
      </c>
      <c r="J46" s="68" t="s">
        <v>40</v>
      </c>
      <c r="K46" s="68" t="s">
        <v>47</v>
      </c>
      <c r="L46" s="63"/>
      <c r="M46" s="69" t="s">
        <v>41</v>
      </c>
      <c r="N46" s="69"/>
      <c r="O46" s="63" t="s">
        <v>968</v>
      </c>
      <c r="P46" s="63" t="s">
        <v>701</v>
      </c>
      <c r="Q46" s="63" t="s">
        <v>120</v>
      </c>
      <c r="R46" s="63" t="s">
        <v>969</v>
      </c>
      <c r="S46" s="69"/>
      <c r="T46" s="70"/>
      <c r="U46" s="71"/>
      <c r="V46" s="72"/>
      <c r="W46" s="69" t="s">
        <v>33</v>
      </c>
      <c r="X46" s="68" t="s">
        <v>79</v>
      </c>
      <c r="Y46" s="70"/>
      <c r="Z46" s="69"/>
      <c r="AA46" s="69"/>
      <c r="AB46" s="69"/>
      <c r="AC46" s="69"/>
      <c r="AD46" s="69"/>
      <c r="AE46" s="69"/>
      <c r="AF46" s="67" t="s">
        <v>696</v>
      </c>
      <c r="AG46" s="73" t="s">
        <v>697</v>
      </c>
      <c r="AH46" s="76" t="s">
        <v>71</v>
      </c>
      <c r="AI46" s="47" t="str">
        <f t="shared" si="1"/>
        <v>anhltp@bidv.com.vn,</v>
      </c>
    </row>
    <row r="47" spans="1:35" ht="79.5" customHeight="1">
      <c r="A47" s="111" t="str">
        <f t="shared" si="2"/>
        <v>Lưu Thị Lan Anh 22/07/1984</v>
      </c>
      <c r="B47" s="63">
        <v>41</v>
      </c>
      <c r="C47" s="68">
        <v>18057503</v>
      </c>
      <c r="D47" s="65" t="s">
        <v>270</v>
      </c>
      <c r="E47" s="65" t="s">
        <v>197</v>
      </c>
      <c r="F47" s="66"/>
      <c r="G47" s="67" t="s">
        <v>271</v>
      </c>
      <c r="H47" s="68" t="s">
        <v>42</v>
      </c>
      <c r="I47" s="68" t="s">
        <v>38</v>
      </c>
      <c r="J47" s="68" t="s">
        <v>40</v>
      </c>
      <c r="K47" s="68" t="s">
        <v>47</v>
      </c>
      <c r="L47" s="63"/>
      <c r="M47" s="69" t="s">
        <v>100</v>
      </c>
      <c r="N47" s="69"/>
      <c r="O47" s="63" t="s">
        <v>779</v>
      </c>
      <c r="P47" s="63" t="s">
        <v>238</v>
      </c>
      <c r="Q47" s="63" t="s">
        <v>751</v>
      </c>
      <c r="R47" s="63" t="s">
        <v>780</v>
      </c>
      <c r="S47" s="69"/>
      <c r="T47" s="70"/>
      <c r="U47" s="71"/>
      <c r="V47" s="72"/>
      <c r="W47" s="69" t="s">
        <v>33</v>
      </c>
      <c r="X47" s="68" t="s">
        <v>79</v>
      </c>
      <c r="Y47" s="70"/>
      <c r="Z47" s="69"/>
      <c r="AA47" s="69"/>
      <c r="AB47" s="69"/>
      <c r="AC47" s="69"/>
      <c r="AD47" s="69"/>
      <c r="AE47" s="69"/>
      <c r="AF47" s="67" t="s">
        <v>272</v>
      </c>
      <c r="AG47" s="73" t="s">
        <v>273</v>
      </c>
      <c r="AH47" s="76"/>
      <c r="AI47" s="47" t="str">
        <f t="shared" si="1"/>
        <v>lananhlt220784@gmail.com,</v>
      </c>
    </row>
    <row r="48" spans="1:35" ht="79.5" customHeight="1">
      <c r="A48" s="111" t="str">
        <f t="shared" si="2"/>
        <v>Nguyễn Nguyệt Anh 29/09/1989</v>
      </c>
      <c r="B48" s="63">
        <v>42</v>
      </c>
      <c r="C48" s="68">
        <v>18057504</v>
      </c>
      <c r="D48" s="65" t="s">
        <v>417</v>
      </c>
      <c r="E48" s="65" t="s">
        <v>197</v>
      </c>
      <c r="F48" s="66"/>
      <c r="G48" s="67" t="s">
        <v>418</v>
      </c>
      <c r="H48" s="68" t="s">
        <v>42</v>
      </c>
      <c r="I48" s="68" t="s">
        <v>38</v>
      </c>
      <c r="J48" s="68" t="s">
        <v>40</v>
      </c>
      <c r="K48" s="68" t="s">
        <v>47</v>
      </c>
      <c r="L48" s="63"/>
      <c r="M48" s="69"/>
      <c r="N48" s="69"/>
      <c r="O48" s="63" t="s">
        <v>846</v>
      </c>
      <c r="P48" s="63" t="s">
        <v>723</v>
      </c>
      <c r="Q48" s="63" t="s">
        <v>120</v>
      </c>
      <c r="R48" s="63" t="s">
        <v>847</v>
      </c>
      <c r="S48" s="69"/>
      <c r="T48" s="70"/>
      <c r="U48" s="71"/>
      <c r="V48" s="72"/>
      <c r="W48" s="69" t="s">
        <v>33</v>
      </c>
      <c r="X48" s="68" t="s">
        <v>79</v>
      </c>
      <c r="Y48" s="70"/>
      <c r="Z48" s="69"/>
      <c r="AA48" s="69"/>
      <c r="AB48" s="69"/>
      <c r="AC48" s="69"/>
      <c r="AD48" s="69"/>
      <c r="AE48" s="69"/>
      <c r="AF48" s="67" t="s">
        <v>419</v>
      </c>
      <c r="AG48" s="73" t="s">
        <v>420</v>
      </c>
      <c r="AH48" s="76"/>
      <c r="AI48" s="47" t="str">
        <f t="shared" si="1"/>
        <v>nguyetanh2991989@gmail.com,</v>
      </c>
    </row>
    <row r="49" spans="1:35" ht="79.5" customHeight="1">
      <c r="A49" s="111" t="str">
        <f t="shared" si="2"/>
        <v>Nguyễn Tuấn Anh 15/08/1987</v>
      </c>
      <c r="B49" s="63">
        <v>43</v>
      </c>
      <c r="C49" s="68">
        <v>17058304</v>
      </c>
      <c r="D49" s="65" t="s">
        <v>436</v>
      </c>
      <c r="E49" s="65" t="s">
        <v>197</v>
      </c>
      <c r="F49" s="66" t="s">
        <v>437</v>
      </c>
      <c r="G49" s="67" t="s">
        <v>438</v>
      </c>
      <c r="H49" s="68" t="s">
        <v>439</v>
      </c>
      <c r="I49" s="68" t="s">
        <v>35</v>
      </c>
      <c r="J49" s="68" t="s">
        <v>40</v>
      </c>
      <c r="K49" s="68" t="s">
        <v>39</v>
      </c>
      <c r="L49" s="63"/>
      <c r="M49" s="69"/>
      <c r="N49" s="69"/>
      <c r="O49" s="63" t="s">
        <v>440</v>
      </c>
      <c r="P49" s="63" t="s">
        <v>302</v>
      </c>
      <c r="Q49" s="63" t="s">
        <v>43</v>
      </c>
      <c r="R49" s="63" t="s">
        <v>441</v>
      </c>
      <c r="S49" s="69"/>
      <c r="T49" s="70"/>
      <c r="U49" s="71"/>
      <c r="V49" s="72"/>
      <c r="W49" s="69" t="s">
        <v>33</v>
      </c>
      <c r="X49" s="68" t="s">
        <v>45</v>
      </c>
      <c r="Y49" s="70"/>
      <c r="Z49" s="69"/>
      <c r="AA49" s="69"/>
      <c r="AB49" s="69"/>
      <c r="AC49" s="69"/>
      <c r="AD49" s="69"/>
      <c r="AE49" s="69"/>
      <c r="AF49" s="67" t="s">
        <v>442</v>
      </c>
      <c r="AG49" s="73" t="s">
        <v>443</v>
      </c>
      <c r="AH49" s="76"/>
      <c r="AI49" s="47" t="str">
        <f t="shared" si="1"/>
        <v>tuananh41xd@gmail.com,</v>
      </c>
    </row>
    <row r="50" spans="1:35" ht="79.5" customHeight="1">
      <c r="A50" s="111" t="str">
        <f t="shared" si="2"/>
        <v>Nguyễn Thế Anh 24/11/1978</v>
      </c>
      <c r="B50" s="63">
        <v>44</v>
      </c>
      <c r="C50" s="68">
        <v>17058303</v>
      </c>
      <c r="D50" s="65" t="s">
        <v>295</v>
      </c>
      <c r="E50" s="65" t="s">
        <v>197</v>
      </c>
      <c r="F50" s="66"/>
      <c r="G50" s="67" t="s">
        <v>300</v>
      </c>
      <c r="H50" s="68" t="s">
        <v>42</v>
      </c>
      <c r="I50" s="68" t="s">
        <v>35</v>
      </c>
      <c r="J50" s="68" t="s">
        <v>40</v>
      </c>
      <c r="K50" s="68" t="s">
        <v>39</v>
      </c>
      <c r="L50" s="63"/>
      <c r="M50" s="69" t="s">
        <v>100</v>
      </c>
      <c r="N50" s="69"/>
      <c r="O50" s="63" t="s">
        <v>301</v>
      </c>
      <c r="P50" s="63" t="s">
        <v>302</v>
      </c>
      <c r="Q50" s="63" t="s">
        <v>43</v>
      </c>
      <c r="R50" s="63" t="s">
        <v>303</v>
      </c>
      <c r="S50" s="69"/>
      <c r="T50" s="70"/>
      <c r="U50" s="71"/>
      <c r="V50" s="72"/>
      <c r="W50" s="69" t="s">
        <v>33</v>
      </c>
      <c r="X50" s="68" t="s">
        <v>45</v>
      </c>
      <c r="Y50" s="70"/>
      <c r="Z50" s="69"/>
      <c r="AA50" s="69"/>
      <c r="AB50" s="69"/>
      <c r="AC50" s="69"/>
      <c r="AD50" s="69"/>
      <c r="AE50" s="69"/>
      <c r="AF50" s="67" t="s">
        <v>305</v>
      </c>
      <c r="AG50" s="73" t="s">
        <v>306</v>
      </c>
      <c r="AH50" s="76"/>
      <c r="AI50" s="47" t="str">
        <f t="shared" si="1"/>
        <v>nta1310@gmail.com,</v>
      </c>
    </row>
    <row r="51" spans="1:35" ht="79.5" customHeight="1">
      <c r="A51" s="111" t="str">
        <f t="shared" si="2"/>
        <v>Quách Thị Quế Anh 03/08/1983</v>
      </c>
      <c r="B51" s="63">
        <v>45</v>
      </c>
      <c r="C51" s="68">
        <v>18057505</v>
      </c>
      <c r="D51" s="65" t="s">
        <v>404</v>
      </c>
      <c r="E51" s="65" t="s">
        <v>197</v>
      </c>
      <c r="F51" s="66"/>
      <c r="G51" s="67" t="s">
        <v>405</v>
      </c>
      <c r="H51" s="68" t="s">
        <v>836</v>
      </c>
      <c r="I51" s="68" t="s">
        <v>38</v>
      </c>
      <c r="J51" s="68" t="s">
        <v>40</v>
      </c>
      <c r="K51" s="68" t="s">
        <v>47</v>
      </c>
      <c r="L51" s="63"/>
      <c r="M51" s="69" t="s">
        <v>100</v>
      </c>
      <c r="N51" s="69"/>
      <c r="O51" s="63" t="s">
        <v>837</v>
      </c>
      <c r="P51" s="63" t="s">
        <v>713</v>
      </c>
      <c r="Q51" s="63" t="s">
        <v>120</v>
      </c>
      <c r="R51" s="63" t="s">
        <v>838</v>
      </c>
      <c r="S51" s="69"/>
      <c r="T51" s="70"/>
      <c r="U51" s="71"/>
      <c r="V51" s="72"/>
      <c r="W51" s="69" t="s">
        <v>33</v>
      </c>
      <c r="X51" s="68" t="s">
        <v>79</v>
      </c>
      <c r="Y51" s="70"/>
      <c r="Z51" s="69"/>
      <c r="AA51" s="69"/>
      <c r="AB51" s="69"/>
      <c r="AC51" s="69"/>
      <c r="AD51" s="69"/>
      <c r="AE51" s="69"/>
      <c r="AF51" s="67" t="s">
        <v>406</v>
      </c>
      <c r="AG51" s="73" t="s">
        <v>407</v>
      </c>
      <c r="AH51" s="78" t="s">
        <v>304</v>
      </c>
      <c r="AI51" s="47" t="str">
        <f t="shared" si="1"/>
        <v>quachqueanh@gmail.com,</v>
      </c>
    </row>
    <row r="52" spans="1:35" ht="79.5" customHeight="1">
      <c r="A52" s="111" t="str">
        <f t="shared" si="2"/>
        <v>Quản Ngọc Tú Anh 26/02/1993</v>
      </c>
      <c r="B52" s="63">
        <v>46</v>
      </c>
      <c r="C52" s="68">
        <v>18057506</v>
      </c>
      <c r="D52" s="65" t="s">
        <v>650</v>
      </c>
      <c r="E52" s="65" t="s">
        <v>197</v>
      </c>
      <c r="F52" s="66"/>
      <c r="G52" s="67" t="s">
        <v>651</v>
      </c>
      <c r="H52" s="68" t="s">
        <v>42</v>
      </c>
      <c r="I52" s="68" t="s">
        <v>38</v>
      </c>
      <c r="J52" s="68" t="s">
        <v>40</v>
      </c>
      <c r="K52" s="68" t="s">
        <v>47</v>
      </c>
      <c r="L52" s="63"/>
      <c r="M52" s="69"/>
      <c r="N52" s="69"/>
      <c r="O52" s="63" t="s">
        <v>960</v>
      </c>
      <c r="P52" s="63" t="s">
        <v>875</v>
      </c>
      <c r="Q52" s="63" t="s">
        <v>120</v>
      </c>
      <c r="R52" s="63" t="s">
        <v>961</v>
      </c>
      <c r="S52" s="69"/>
      <c r="T52" s="70"/>
      <c r="U52" s="71"/>
      <c r="V52" s="72"/>
      <c r="W52" s="69" t="s">
        <v>33</v>
      </c>
      <c r="X52" s="68" t="s">
        <v>79</v>
      </c>
      <c r="Y52" s="70"/>
      <c r="Z52" s="69"/>
      <c r="AA52" s="69"/>
      <c r="AB52" s="69"/>
      <c r="AC52" s="69"/>
      <c r="AD52" s="69"/>
      <c r="AE52" s="69"/>
      <c r="AF52" s="67" t="s">
        <v>658</v>
      </c>
      <c r="AG52" s="73" t="s">
        <v>659</v>
      </c>
      <c r="AH52" s="76"/>
      <c r="AI52" s="47" t="str">
        <f t="shared" si="1"/>
        <v>tuanhwip@gmail.com,</v>
      </c>
    </row>
    <row r="53" spans="1:35" ht="79.5" customHeight="1">
      <c r="A53" s="111" t="str">
        <f t="shared" si="2"/>
        <v>Bùi Thị Ánh 10/12/1986</v>
      </c>
      <c r="B53" s="63">
        <v>47</v>
      </c>
      <c r="C53" s="68">
        <v>18057507</v>
      </c>
      <c r="D53" s="65" t="s">
        <v>1024</v>
      </c>
      <c r="E53" s="65" t="s">
        <v>290</v>
      </c>
      <c r="F53" s="66"/>
      <c r="G53" s="67" t="s">
        <v>1025</v>
      </c>
      <c r="H53" s="68" t="s">
        <v>77</v>
      </c>
      <c r="I53" s="68" t="s">
        <v>38</v>
      </c>
      <c r="J53" s="68" t="s">
        <v>40</v>
      </c>
      <c r="K53" s="68" t="s">
        <v>47</v>
      </c>
      <c r="L53" s="63"/>
      <c r="M53" s="69" t="s">
        <v>41</v>
      </c>
      <c r="N53" s="69"/>
      <c r="O53" s="63" t="s">
        <v>1151</v>
      </c>
      <c r="P53" s="63" t="s">
        <v>805</v>
      </c>
      <c r="Q53" s="63" t="s">
        <v>120</v>
      </c>
      <c r="R53" s="63" t="s">
        <v>1152</v>
      </c>
      <c r="S53" s="69"/>
      <c r="T53" s="70"/>
      <c r="U53" s="71"/>
      <c r="V53" s="72"/>
      <c r="W53" s="69" t="s">
        <v>33</v>
      </c>
      <c r="X53" s="68" t="s">
        <v>79</v>
      </c>
      <c r="Y53" s="70"/>
      <c r="Z53" s="69"/>
      <c r="AA53" s="69"/>
      <c r="AB53" s="69"/>
      <c r="AC53" s="69"/>
      <c r="AD53" s="69"/>
      <c r="AE53" s="69"/>
      <c r="AF53" s="67" t="s">
        <v>1026</v>
      </c>
      <c r="AG53" s="73" t="s">
        <v>1027</v>
      </c>
      <c r="AH53" s="76"/>
      <c r="AI53" s="47" t="str">
        <f t="shared" si="1"/>
        <v>buianh.10121986@gmail.com,</v>
      </c>
    </row>
    <row r="54" spans="1:35" ht="127.5" customHeight="1">
      <c r="A54" s="111" t="str">
        <f t="shared" si="2"/>
        <v>Trần Hữu Bằng 17/05/1992</v>
      </c>
      <c r="B54" s="63">
        <v>48</v>
      </c>
      <c r="C54" s="68">
        <v>17058313</v>
      </c>
      <c r="D54" s="65" t="s">
        <v>661</v>
      </c>
      <c r="E54" s="65" t="s">
        <v>662</v>
      </c>
      <c r="F54" s="66" t="s">
        <v>663</v>
      </c>
      <c r="G54" s="67" t="s">
        <v>664</v>
      </c>
      <c r="H54" s="68" t="s">
        <v>470</v>
      </c>
      <c r="I54" s="68" t="s">
        <v>35</v>
      </c>
      <c r="J54" s="68" t="s">
        <v>40</v>
      </c>
      <c r="K54" s="68" t="s">
        <v>39</v>
      </c>
      <c r="L54" s="63"/>
      <c r="M54" s="69" t="s">
        <v>41</v>
      </c>
      <c r="N54" s="69"/>
      <c r="O54" s="63" t="s">
        <v>665</v>
      </c>
      <c r="P54" s="63" t="s">
        <v>666</v>
      </c>
      <c r="Q54" s="63" t="s">
        <v>43</v>
      </c>
      <c r="R54" s="63" t="s">
        <v>667</v>
      </c>
      <c r="S54" s="69"/>
      <c r="T54" s="70"/>
      <c r="U54" s="71"/>
      <c r="V54" s="72"/>
      <c r="W54" s="69" t="s">
        <v>33</v>
      </c>
      <c r="X54" s="68" t="s">
        <v>45</v>
      </c>
      <c r="Y54" s="70"/>
      <c r="Z54" s="69"/>
      <c r="AA54" s="69"/>
      <c r="AB54" s="69"/>
      <c r="AC54" s="69"/>
      <c r="AD54" s="69"/>
      <c r="AE54" s="69"/>
      <c r="AF54" s="67" t="s">
        <v>668</v>
      </c>
      <c r="AG54" s="73" t="s">
        <v>669</v>
      </c>
      <c r="AH54" s="76"/>
      <c r="AI54" s="47" t="str">
        <f t="shared" si="1"/>
        <v>tranbang.thb@gmail.com,</v>
      </c>
    </row>
    <row r="55" spans="1:35" ht="79.5" customHeight="1">
      <c r="A55" s="111" t="str">
        <f t="shared" si="2"/>
        <v>Đỗ Kiên Cường 07/06/1984</v>
      </c>
      <c r="B55" s="63">
        <v>49</v>
      </c>
      <c r="C55" s="68">
        <v>18057513</v>
      </c>
      <c r="D55" s="65" t="s">
        <v>213</v>
      </c>
      <c r="E55" s="65" t="s">
        <v>132</v>
      </c>
      <c r="F55" s="66"/>
      <c r="G55" s="67" t="s">
        <v>214</v>
      </c>
      <c r="H55" s="68" t="s">
        <v>77</v>
      </c>
      <c r="I55" s="68" t="s">
        <v>35</v>
      </c>
      <c r="J55" s="68" t="s">
        <v>40</v>
      </c>
      <c r="K55" s="68" t="s">
        <v>47</v>
      </c>
      <c r="L55" s="63"/>
      <c r="M55" s="69" t="s">
        <v>41</v>
      </c>
      <c r="N55" s="69"/>
      <c r="O55" s="63" t="s">
        <v>758</v>
      </c>
      <c r="P55" s="63" t="s">
        <v>759</v>
      </c>
      <c r="Q55" s="63" t="s">
        <v>760</v>
      </c>
      <c r="R55" s="63" t="s">
        <v>761</v>
      </c>
      <c r="S55" s="69"/>
      <c r="T55" s="70"/>
      <c r="U55" s="71"/>
      <c r="V55" s="72"/>
      <c r="W55" s="69" t="s">
        <v>33</v>
      </c>
      <c r="X55" s="68" t="s">
        <v>79</v>
      </c>
      <c r="Y55" s="70"/>
      <c r="Z55" s="69"/>
      <c r="AA55" s="69"/>
      <c r="AB55" s="69"/>
      <c r="AC55" s="69"/>
      <c r="AD55" s="69"/>
      <c r="AE55" s="69"/>
      <c r="AF55" s="67" t="s">
        <v>215</v>
      </c>
      <c r="AG55" s="73" t="s">
        <v>216</v>
      </c>
      <c r="AH55" s="76"/>
      <c r="AI55" s="47" t="str">
        <f t="shared" si="1"/>
        <v>dokiencuong@pvpower.vn,</v>
      </c>
    </row>
    <row r="56" spans="1:35" ht="79.5" customHeight="1">
      <c r="A56" s="111" t="str">
        <f t="shared" si="2"/>
        <v>Vũ Thành Chung 25/11/1984</v>
      </c>
      <c r="B56" s="63">
        <v>50</v>
      </c>
      <c r="C56" s="64" t="s">
        <v>645</v>
      </c>
      <c r="D56" s="65" t="s">
        <v>640</v>
      </c>
      <c r="E56" s="65" t="s">
        <v>641</v>
      </c>
      <c r="F56" s="66"/>
      <c r="G56" s="67" t="s">
        <v>642</v>
      </c>
      <c r="H56" s="68" t="s">
        <v>77</v>
      </c>
      <c r="I56" s="68" t="s">
        <v>35</v>
      </c>
      <c r="J56" s="68" t="s">
        <v>40</v>
      </c>
      <c r="K56" s="68" t="s">
        <v>47</v>
      </c>
      <c r="L56" s="63"/>
      <c r="M56" s="69" t="s">
        <v>100</v>
      </c>
      <c r="N56" s="69"/>
      <c r="O56" s="63" t="s">
        <v>955</v>
      </c>
      <c r="P56" s="63" t="s">
        <v>956</v>
      </c>
      <c r="Q56" s="63" t="s">
        <v>120</v>
      </c>
      <c r="R56" s="63" t="s">
        <v>957</v>
      </c>
      <c r="S56" s="69"/>
      <c r="T56" s="70"/>
      <c r="U56" s="71"/>
      <c r="V56" s="72"/>
      <c r="W56" s="69" t="s">
        <v>33</v>
      </c>
      <c r="X56" s="68" t="s">
        <v>79</v>
      </c>
      <c r="Y56" s="70"/>
      <c r="Z56" s="69"/>
      <c r="AA56" s="69"/>
      <c r="AB56" s="69"/>
      <c r="AC56" s="69"/>
      <c r="AD56" s="69"/>
      <c r="AE56" s="69"/>
      <c r="AF56" s="67" t="s">
        <v>643</v>
      </c>
      <c r="AG56" s="73" t="s">
        <v>644</v>
      </c>
      <c r="AH56" s="76"/>
      <c r="AI56" s="47" t="str">
        <f t="shared" si="1"/>
        <v>vtcthanhvu@gmail.com,</v>
      </c>
    </row>
    <row r="57" spans="1:35" ht="79.5" customHeight="1">
      <c r="A57" s="111" t="str">
        <f t="shared" si="2"/>
        <v>Nguyễn Thị Dung 03/10/1980</v>
      </c>
      <c r="B57" s="63">
        <v>51</v>
      </c>
      <c r="C57" s="68">
        <v>18057516</v>
      </c>
      <c r="D57" s="65" t="s">
        <v>103</v>
      </c>
      <c r="E57" s="65" t="s">
        <v>167</v>
      </c>
      <c r="F57" s="66"/>
      <c r="G57" s="67" t="s">
        <v>168</v>
      </c>
      <c r="H57" s="68" t="s">
        <v>42</v>
      </c>
      <c r="I57" s="68" t="s">
        <v>38</v>
      </c>
      <c r="J57" s="68" t="s">
        <v>40</v>
      </c>
      <c r="K57" s="68" t="s">
        <v>47</v>
      </c>
      <c r="L57" s="63"/>
      <c r="M57" s="69" t="s">
        <v>100</v>
      </c>
      <c r="N57" s="69"/>
      <c r="O57" s="63" t="s">
        <v>739</v>
      </c>
      <c r="P57" s="63" t="s">
        <v>713</v>
      </c>
      <c r="Q57" s="63" t="s">
        <v>120</v>
      </c>
      <c r="R57" s="63" t="s">
        <v>740</v>
      </c>
      <c r="S57" s="69"/>
      <c r="T57" s="70"/>
      <c r="U57" s="71"/>
      <c r="V57" s="72"/>
      <c r="W57" s="69" t="s">
        <v>33</v>
      </c>
      <c r="X57" s="68" t="s">
        <v>79</v>
      </c>
      <c r="Y57" s="70"/>
      <c r="Z57" s="69"/>
      <c r="AA57" s="69"/>
      <c r="AB57" s="69"/>
      <c r="AC57" s="69"/>
      <c r="AD57" s="69"/>
      <c r="AE57" s="69"/>
      <c r="AF57" s="67" t="s">
        <v>169</v>
      </c>
      <c r="AG57" s="73" t="s">
        <v>170</v>
      </c>
      <c r="AH57" s="76"/>
      <c r="AI57" s="47" t="str">
        <f t="shared" si="1"/>
        <v>dung11188@gmail.com,</v>
      </c>
    </row>
    <row r="58" spans="1:35" ht="79.5" customHeight="1">
      <c r="A58" s="111" t="str">
        <f t="shared" si="2"/>
        <v>Đỗ Khắc Đạo 02/10/1975</v>
      </c>
      <c r="B58" s="63">
        <v>52</v>
      </c>
      <c r="C58" s="68">
        <v>18057518</v>
      </c>
      <c r="D58" s="65" t="s">
        <v>317</v>
      </c>
      <c r="E58" s="65" t="s">
        <v>318</v>
      </c>
      <c r="F58" s="66"/>
      <c r="G58" s="67" t="s">
        <v>319</v>
      </c>
      <c r="H58" s="68" t="s">
        <v>42</v>
      </c>
      <c r="I58" s="68" t="s">
        <v>35</v>
      </c>
      <c r="J58" s="68" t="s">
        <v>40</v>
      </c>
      <c r="K58" s="68" t="s">
        <v>47</v>
      </c>
      <c r="L58" s="63"/>
      <c r="M58" s="69"/>
      <c r="N58" s="69"/>
      <c r="O58" s="63" t="s">
        <v>793</v>
      </c>
      <c r="P58" s="63" t="s">
        <v>302</v>
      </c>
      <c r="Q58" s="63" t="s">
        <v>120</v>
      </c>
      <c r="R58" s="63" t="s">
        <v>794</v>
      </c>
      <c r="S58" s="69"/>
      <c r="T58" s="70"/>
      <c r="U58" s="71"/>
      <c r="V58" s="72"/>
      <c r="W58" s="69" t="s">
        <v>33</v>
      </c>
      <c r="X58" s="68" t="s">
        <v>79</v>
      </c>
      <c r="Y58" s="70"/>
      <c r="Z58" s="69"/>
      <c r="AA58" s="69"/>
      <c r="AB58" s="69"/>
      <c r="AC58" s="69"/>
      <c r="AD58" s="69"/>
      <c r="AE58" s="69"/>
      <c r="AF58" s="67" t="s">
        <v>320</v>
      </c>
      <c r="AG58" s="73" t="s">
        <v>321</v>
      </c>
      <c r="AH58" s="76"/>
      <c r="AI58" s="47" t="str">
        <f t="shared" si="1"/>
        <v>dkdao2006@gmail.com,</v>
      </c>
    </row>
    <row r="59" spans="1:35" ht="79.5" customHeight="1">
      <c r="A59" s="111" t="str">
        <f t="shared" si="2"/>
        <v>Cao Thị Hương Giang 02/09/1992</v>
      </c>
      <c r="B59" s="63">
        <v>53</v>
      </c>
      <c r="C59" s="68">
        <v>17058326</v>
      </c>
      <c r="D59" s="65" t="s">
        <v>136</v>
      </c>
      <c r="E59" s="65" t="s">
        <v>137</v>
      </c>
      <c r="F59" s="66"/>
      <c r="G59" s="67" t="s">
        <v>138</v>
      </c>
      <c r="H59" s="68" t="s">
        <v>42</v>
      </c>
      <c r="I59" s="68" t="s">
        <v>38</v>
      </c>
      <c r="J59" s="68" t="s">
        <v>40</v>
      </c>
      <c r="K59" s="68" t="s">
        <v>39</v>
      </c>
      <c r="L59" s="63"/>
      <c r="M59" s="69"/>
      <c r="N59" s="69"/>
      <c r="O59" s="63" t="s">
        <v>139</v>
      </c>
      <c r="P59" s="63" t="s">
        <v>140</v>
      </c>
      <c r="Q59" s="63" t="s">
        <v>43</v>
      </c>
      <c r="R59" s="63" t="s">
        <v>141</v>
      </c>
      <c r="S59" s="69"/>
      <c r="T59" s="70"/>
      <c r="U59" s="71"/>
      <c r="V59" s="72"/>
      <c r="W59" s="69" t="s">
        <v>36</v>
      </c>
      <c r="X59" s="68" t="s">
        <v>45</v>
      </c>
      <c r="Y59" s="70"/>
      <c r="Z59" s="69"/>
      <c r="AA59" s="69"/>
      <c r="AB59" s="69"/>
      <c r="AC59" s="69"/>
      <c r="AD59" s="69"/>
      <c r="AE59" s="69"/>
      <c r="AF59" s="67" t="s">
        <v>142</v>
      </c>
      <c r="AG59" s="73" t="s">
        <v>143</v>
      </c>
      <c r="AH59" s="76">
        <v>26175</v>
      </c>
      <c r="AI59" s="47" t="str">
        <f t="shared" si="1"/>
        <v>giangcth@isvnu.vn,</v>
      </c>
    </row>
    <row r="60" spans="1:35" ht="79.5" customHeight="1">
      <c r="A60" s="111" t="str">
        <f t="shared" si="2"/>
        <v>Nguyễn Văn Giang 25/12/1980</v>
      </c>
      <c r="B60" s="63">
        <v>54</v>
      </c>
      <c r="C60" s="68">
        <v>18057520</v>
      </c>
      <c r="D60" s="65" t="s">
        <v>247</v>
      </c>
      <c r="E60" s="65" t="s">
        <v>137</v>
      </c>
      <c r="F60" s="66"/>
      <c r="G60" s="67" t="s">
        <v>322</v>
      </c>
      <c r="H60" s="68" t="s">
        <v>42</v>
      </c>
      <c r="I60" s="68" t="s">
        <v>35</v>
      </c>
      <c r="J60" s="68" t="s">
        <v>40</v>
      </c>
      <c r="K60" s="68" t="s">
        <v>47</v>
      </c>
      <c r="L60" s="63"/>
      <c r="M60" s="69" t="s">
        <v>100</v>
      </c>
      <c r="N60" s="69"/>
      <c r="O60" s="63" t="s">
        <v>795</v>
      </c>
      <c r="P60" s="63" t="s">
        <v>796</v>
      </c>
      <c r="Q60" s="63" t="s">
        <v>120</v>
      </c>
      <c r="R60" s="63" t="s">
        <v>797</v>
      </c>
      <c r="S60" s="69"/>
      <c r="T60" s="70"/>
      <c r="U60" s="71"/>
      <c r="V60" s="72"/>
      <c r="W60" s="69" t="s">
        <v>33</v>
      </c>
      <c r="X60" s="68" t="s">
        <v>79</v>
      </c>
      <c r="Y60" s="70"/>
      <c r="Z60" s="69"/>
      <c r="AA60" s="69"/>
      <c r="AB60" s="69"/>
      <c r="AC60" s="69"/>
      <c r="AD60" s="69"/>
      <c r="AE60" s="69"/>
      <c r="AF60" s="67" t="s">
        <v>323</v>
      </c>
      <c r="AG60" s="73" t="s">
        <v>324</v>
      </c>
      <c r="AH60" s="76"/>
      <c r="AI60" s="47" t="str">
        <f t="shared" si="1"/>
        <v>nguyengiang1980@gmail.com,</v>
      </c>
    </row>
    <row r="61" spans="1:35" ht="79.5" customHeight="1">
      <c r="A61" s="111" t="str">
        <f t="shared" si="2"/>
        <v>Trịnh Thị Thu Hà 26/10/1989</v>
      </c>
      <c r="B61" s="63">
        <v>55</v>
      </c>
      <c r="C61" s="68">
        <v>18057522</v>
      </c>
      <c r="D61" s="65" t="s">
        <v>242</v>
      </c>
      <c r="E61" s="65" t="s">
        <v>243</v>
      </c>
      <c r="F61" s="66"/>
      <c r="G61" s="67" t="s">
        <v>244</v>
      </c>
      <c r="H61" s="68" t="s">
        <v>470</v>
      </c>
      <c r="I61" s="68" t="s">
        <v>38</v>
      </c>
      <c r="J61" s="68" t="s">
        <v>40</v>
      </c>
      <c r="K61" s="68" t="s">
        <v>47</v>
      </c>
      <c r="L61" s="63"/>
      <c r="M61" s="69" t="s">
        <v>100</v>
      </c>
      <c r="N61" s="69"/>
      <c r="O61" s="63" t="s">
        <v>237</v>
      </c>
      <c r="P61" s="63" t="s">
        <v>772</v>
      </c>
      <c r="Q61" s="63" t="s">
        <v>120</v>
      </c>
      <c r="R61" s="63" t="s">
        <v>773</v>
      </c>
      <c r="S61" s="69"/>
      <c r="T61" s="70"/>
      <c r="U61" s="71"/>
      <c r="V61" s="72"/>
      <c r="W61" s="69" t="s">
        <v>33</v>
      </c>
      <c r="X61" s="68" t="s">
        <v>79</v>
      </c>
      <c r="Y61" s="70"/>
      <c r="Z61" s="69"/>
      <c r="AA61" s="69"/>
      <c r="AB61" s="69"/>
      <c r="AC61" s="69"/>
      <c r="AD61" s="69"/>
      <c r="AE61" s="69"/>
      <c r="AF61" s="67" t="s">
        <v>245</v>
      </c>
      <c r="AG61" s="73" t="s">
        <v>246</v>
      </c>
      <c r="AH61" s="76"/>
      <c r="AI61" s="47" t="str">
        <f t="shared" si="1"/>
        <v>trinh.giangha@gmail.com,</v>
      </c>
    </row>
    <row r="62" spans="1:35" ht="79.5" customHeight="1">
      <c r="A62" s="111" t="str">
        <f t="shared" si="2"/>
        <v>Nguyễn Thị Mỹ Hạnh 21/10/1992</v>
      </c>
      <c r="B62" s="63">
        <v>56</v>
      </c>
      <c r="C62" s="68">
        <v>18057523</v>
      </c>
      <c r="D62" s="65" t="s">
        <v>186</v>
      </c>
      <c r="E62" s="65" t="s">
        <v>187</v>
      </c>
      <c r="F62" s="66"/>
      <c r="G62" s="67" t="s">
        <v>188</v>
      </c>
      <c r="H62" s="68" t="s">
        <v>748</v>
      </c>
      <c r="I62" s="68" t="s">
        <v>38</v>
      </c>
      <c r="J62" s="68" t="s">
        <v>40</v>
      </c>
      <c r="K62" s="68" t="s">
        <v>47</v>
      </c>
      <c r="L62" s="63"/>
      <c r="M62" s="69" t="s">
        <v>41</v>
      </c>
      <c r="N62" s="69"/>
      <c r="O62" s="63" t="s">
        <v>749</v>
      </c>
      <c r="P62" s="63" t="s">
        <v>750</v>
      </c>
      <c r="Q62" s="63" t="s">
        <v>751</v>
      </c>
      <c r="R62" s="63" t="s">
        <v>752</v>
      </c>
      <c r="S62" s="69"/>
      <c r="T62" s="70"/>
      <c r="U62" s="71"/>
      <c r="V62" s="72"/>
      <c r="W62" s="69" t="s">
        <v>33</v>
      </c>
      <c r="X62" s="68" t="s">
        <v>79</v>
      </c>
      <c r="Y62" s="70"/>
      <c r="Z62" s="69"/>
      <c r="AA62" s="69"/>
      <c r="AB62" s="69"/>
      <c r="AC62" s="69"/>
      <c r="AD62" s="69"/>
      <c r="AE62" s="69"/>
      <c r="AF62" s="67" t="s">
        <v>189</v>
      </c>
      <c r="AG62" s="73" t="s">
        <v>190</v>
      </c>
      <c r="AH62" s="76"/>
      <c r="AI62" s="47" t="str">
        <f t="shared" si="1"/>
        <v>myhanh211092@gmail.com,</v>
      </c>
    </row>
    <row r="63" spans="1:35" ht="79.5" customHeight="1">
      <c r="A63" s="111" t="str">
        <f t="shared" si="2"/>
        <v>Chu Thị Hân 21/10/1994</v>
      </c>
      <c r="B63" s="63">
        <v>57</v>
      </c>
      <c r="C63" s="68">
        <v>18057110</v>
      </c>
      <c r="D63" s="65" t="s">
        <v>92</v>
      </c>
      <c r="E63" s="65" t="s">
        <v>93</v>
      </c>
      <c r="F63" s="66"/>
      <c r="G63" s="67" t="s">
        <v>94</v>
      </c>
      <c r="H63" s="68" t="s">
        <v>46</v>
      </c>
      <c r="I63" s="68" t="s">
        <v>35</v>
      </c>
      <c r="J63" s="68" t="s">
        <v>40</v>
      </c>
      <c r="K63" s="68" t="s">
        <v>47</v>
      </c>
      <c r="L63" s="63"/>
      <c r="M63" s="69" t="s">
        <v>41</v>
      </c>
      <c r="N63" s="69"/>
      <c r="O63" s="63" t="s">
        <v>712</v>
      </c>
      <c r="P63" s="63" t="s">
        <v>713</v>
      </c>
      <c r="Q63" s="63" t="s">
        <v>120</v>
      </c>
      <c r="R63" s="63" t="s">
        <v>714</v>
      </c>
      <c r="S63" s="69"/>
      <c r="T63" s="70"/>
      <c r="U63" s="71"/>
      <c r="V63" s="72"/>
      <c r="W63" s="69" t="s">
        <v>33</v>
      </c>
      <c r="X63" s="68" t="s">
        <v>48</v>
      </c>
      <c r="Y63" s="70"/>
      <c r="Z63" s="69"/>
      <c r="AA63" s="69"/>
      <c r="AB63" s="69"/>
      <c r="AC63" s="69"/>
      <c r="AD63" s="69"/>
      <c r="AE63" s="69"/>
      <c r="AF63" s="67" t="s">
        <v>95</v>
      </c>
      <c r="AG63" s="73" t="s">
        <v>96</v>
      </c>
      <c r="AH63" s="76"/>
      <c r="AI63" s="47" t="str">
        <f t="shared" si="1"/>
        <v>hanchu2110@gmail.com,</v>
      </c>
    </row>
    <row r="64" spans="1:35" ht="79.5" customHeight="1">
      <c r="A64" s="111" t="str">
        <f t="shared" si="2"/>
        <v>Hà Thị Thanh Hậu 05/11/1981</v>
      </c>
      <c r="B64" s="63">
        <v>58</v>
      </c>
      <c r="C64" s="68">
        <v>18057527</v>
      </c>
      <c r="D64" s="65" t="s">
        <v>87</v>
      </c>
      <c r="E64" s="65" t="s">
        <v>88</v>
      </c>
      <c r="F64" s="66"/>
      <c r="G64" s="67" t="s">
        <v>89</v>
      </c>
      <c r="H64" s="68" t="s">
        <v>380</v>
      </c>
      <c r="I64" s="68" t="s">
        <v>38</v>
      </c>
      <c r="J64" s="68" t="s">
        <v>40</v>
      </c>
      <c r="K64" s="68" t="s">
        <v>47</v>
      </c>
      <c r="L64" s="63"/>
      <c r="M64" s="69" t="s">
        <v>41</v>
      </c>
      <c r="N64" s="69"/>
      <c r="O64" s="63" t="s">
        <v>710</v>
      </c>
      <c r="P64" s="63" t="s">
        <v>600</v>
      </c>
      <c r="Q64" s="63" t="s">
        <v>120</v>
      </c>
      <c r="R64" s="63" t="s">
        <v>711</v>
      </c>
      <c r="S64" s="69"/>
      <c r="T64" s="70"/>
      <c r="U64" s="71"/>
      <c r="V64" s="72"/>
      <c r="W64" s="69" t="s">
        <v>33</v>
      </c>
      <c r="X64" s="68" t="s">
        <v>79</v>
      </c>
      <c r="Y64" s="70"/>
      <c r="Z64" s="69"/>
      <c r="AA64" s="69"/>
      <c r="AB64" s="69"/>
      <c r="AC64" s="69"/>
      <c r="AD64" s="69"/>
      <c r="AE64" s="69"/>
      <c r="AF64" s="67" t="s">
        <v>90</v>
      </c>
      <c r="AG64" s="73" t="s">
        <v>91</v>
      </c>
      <c r="AH64" s="76"/>
      <c r="AI64" s="47" t="str">
        <f t="shared" si="1"/>
        <v>hathanhhau0511@gmail.com,</v>
      </c>
    </row>
    <row r="65" spans="1:35" ht="79.5" customHeight="1">
      <c r="A65" s="111" t="str">
        <f t="shared" si="2"/>
        <v>Lê Đình Hiệu 18/03/1975</v>
      </c>
      <c r="B65" s="63">
        <v>59</v>
      </c>
      <c r="C65" s="68">
        <v>18057529</v>
      </c>
      <c r="D65" s="65" t="s">
        <v>181</v>
      </c>
      <c r="E65" s="65" t="s">
        <v>182</v>
      </c>
      <c r="F65" s="66"/>
      <c r="G65" s="67" t="s">
        <v>183</v>
      </c>
      <c r="H65" s="68" t="s">
        <v>411</v>
      </c>
      <c r="I65" s="68" t="s">
        <v>35</v>
      </c>
      <c r="J65" s="68" t="s">
        <v>40</v>
      </c>
      <c r="K65" s="68" t="s">
        <v>47</v>
      </c>
      <c r="L65" s="63"/>
      <c r="M65" s="69" t="s">
        <v>41</v>
      </c>
      <c r="N65" s="69"/>
      <c r="O65" s="63" t="s">
        <v>746</v>
      </c>
      <c r="P65" s="63" t="s">
        <v>600</v>
      </c>
      <c r="Q65" s="63" t="s">
        <v>120</v>
      </c>
      <c r="R65" s="63" t="s">
        <v>747</v>
      </c>
      <c r="S65" s="69"/>
      <c r="T65" s="70"/>
      <c r="U65" s="71"/>
      <c r="V65" s="72"/>
      <c r="W65" s="69" t="s">
        <v>36</v>
      </c>
      <c r="X65" s="68" t="s">
        <v>79</v>
      </c>
      <c r="Y65" s="70"/>
      <c r="Z65" s="69"/>
      <c r="AA65" s="69"/>
      <c r="AB65" s="69"/>
      <c r="AC65" s="69"/>
      <c r="AD65" s="69"/>
      <c r="AE65" s="69"/>
      <c r="AF65" s="67" t="s">
        <v>184</v>
      </c>
      <c r="AG65" s="73" t="s">
        <v>185</v>
      </c>
      <c r="AH65" s="76"/>
      <c r="AI65" s="47" t="str">
        <f t="shared" si="1"/>
        <v>lehieu668@gmail.com,</v>
      </c>
    </row>
    <row r="66" spans="1:35" ht="82.5" customHeight="1">
      <c r="A66" s="111" t="str">
        <f t="shared" si="2"/>
        <v>Nguyễn Thị Thúy Hoa 20/04/1991</v>
      </c>
      <c r="B66" s="63">
        <v>60</v>
      </c>
      <c r="C66" s="68">
        <v>18057531</v>
      </c>
      <c r="D66" s="65" t="s">
        <v>208</v>
      </c>
      <c r="E66" s="65" t="s">
        <v>210</v>
      </c>
      <c r="F66" s="66"/>
      <c r="G66" s="79" t="s">
        <v>209</v>
      </c>
      <c r="H66" s="68" t="s">
        <v>676</v>
      </c>
      <c r="I66" s="68" t="s">
        <v>38</v>
      </c>
      <c r="J66" s="68" t="s">
        <v>40</v>
      </c>
      <c r="K66" s="68" t="s">
        <v>47</v>
      </c>
      <c r="L66" s="63"/>
      <c r="M66" s="69" t="s">
        <v>41</v>
      </c>
      <c r="N66" s="69"/>
      <c r="O66" s="63" t="s">
        <v>755</v>
      </c>
      <c r="P66" s="63" t="s">
        <v>756</v>
      </c>
      <c r="Q66" s="63" t="s">
        <v>120</v>
      </c>
      <c r="R66" s="63" t="s">
        <v>757</v>
      </c>
      <c r="S66" s="69"/>
      <c r="T66" s="70"/>
      <c r="U66" s="71"/>
      <c r="V66" s="72"/>
      <c r="W66" s="69" t="s">
        <v>33</v>
      </c>
      <c r="X66" s="68" t="s">
        <v>79</v>
      </c>
      <c r="Y66" s="70"/>
      <c r="Z66" s="69"/>
      <c r="AA66" s="69"/>
      <c r="AB66" s="69"/>
      <c r="AC66" s="69"/>
      <c r="AD66" s="69"/>
      <c r="AE66" s="69"/>
      <c r="AF66" s="67" t="s">
        <v>211</v>
      </c>
      <c r="AG66" s="73" t="s">
        <v>212</v>
      </c>
      <c r="AH66" s="76"/>
      <c r="AI66" s="47" t="str">
        <f t="shared" si="1"/>
        <v>thuyhoa.bni@gmail.com,</v>
      </c>
    </row>
    <row r="67" spans="1:35" ht="82.5" customHeight="1">
      <c r="A67" s="111" t="str">
        <f t="shared" si="2"/>
        <v>Nguyễn Thị Huế 16/04/1979</v>
      </c>
      <c r="B67" s="63">
        <v>61</v>
      </c>
      <c r="C67" s="68">
        <v>18057102</v>
      </c>
      <c r="D67" s="65" t="s">
        <v>103</v>
      </c>
      <c r="E67" s="65" t="s">
        <v>1062</v>
      </c>
      <c r="F67" s="66"/>
      <c r="G67" s="67" t="s">
        <v>1063</v>
      </c>
      <c r="H67" s="68" t="s">
        <v>34</v>
      </c>
      <c r="I67" s="68" t="s">
        <v>38</v>
      </c>
      <c r="J67" s="68" t="s">
        <v>40</v>
      </c>
      <c r="K67" s="68" t="s">
        <v>47</v>
      </c>
      <c r="L67" s="63"/>
      <c r="M67" s="69" t="s">
        <v>1066</v>
      </c>
      <c r="N67" s="69"/>
      <c r="O67" s="63" t="s">
        <v>1162</v>
      </c>
      <c r="P67" s="63" t="s">
        <v>1163</v>
      </c>
      <c r="Q67" s="63" t="s">
        <v>901</v>
      </c>
      <c r="R67" s="63" t="s">
        <v>1164</v>
      </c>
      <c r="S67" s="69"/>
      <c r="T67" s="70"/>
      <c r="U67" s="71"/>
      <c r="V67" s="72"/>
      <c r="W67" s="69"/>
      <c r="X67" s="68" t="s">
        <v>48</v>
      </c>
      <c r="Y67" s="70"/>
      <c r="Z67" s="69"/>
      <c r="AA67" s="69"/>
      <c r="AB67" s="69"/>
      <c r="AC67" s="69"/>
      <c r="AD67" s="69"/>
      <c r="AE67" s="69"/>
      <c r="AF67" s="67" t="s">
        <v>1064</v>
      </c>
      <c r="AG67" s="73" t="s">
        <v>1065</v>
      </c>
      <c r="AH67" s="76"/>
      <c r="AI67" s="47" t="str">
        <f t="shared" si="1"/>
        <v>hue6889@gmail.com,</v>
      </c>
    </row>
    <row r="68" spans="1:35" ht="82.5" customHeight="1">
      <c r="A68" s="111" t="str">
        <f t="shared" ref="A68:A99" si="3">TRIM(D68)&amp;" "&amp;TRIM(E68)&amp;" "&amp;TRIM(G68)</f>
        <v>Trần Việt Hùng 31/10/1986</v>
      </c>
      <c r="B68" s="63">
        <v>62</v>
      </c>
      <c r="C68" s="68">
        <v>18057533</v>
      </c>
      <c r="D68" s="65" t="s">
        <v>689</v>
      </c>
      <c r="E68" s="65" t="s">
        <v>690</v>
      </c>
      <c r="F68" s="66"/>
      <c r="G68" s="67" t="s">
        <v>691</v>
      </c>
      <c r="H68" s="68" t="s">
        <v>42</v>
      </c>
      <c r="I68" s="68" t="s">
        <v>35</v>
      </c>
      <c r="J68" s="68" t="s">
        <v>40</v>
      </c>
      <c r="K68" s="68" t="s">
        <v>47</v>
      </c>
      <c r="L68" s="63"/>
      <c r="M68" s="69" t="s">
        <v>41</v>
      </c>
      <c r="N68" s="69"/>
      <c r="O68" s="63" t="s">
        <v>966</v>
      </c>
      <c r="P68" s="63" t="s">
        <v>701</v>
      </c>
      <c r="Q68" s="63" t="s">
        <v>120</v>
      </c>
      <c r="R68" s="63" t="s">
        <v>967</v>
      </c>
      <c r="S68" s="69"/>
      <c r="T68" s="70"/>
      <c r="U68" s="71"/>
      <c r="V68" s="72"/>
      <c r="W68" s="69" t="s">
        <v>33</v>
      </c>
      <c r="X68" s="68" t="s">
        <v>79</v>
      </c>
      <c r="Y68" s="70"/>
      <c r="Z68" s="69"/>
      <c r="AA68" s="69"/>
      <c r="AB68" s="69"/>
      <c r="AC68" s="69"/>
      <c r="AD68" s="69"/>
      <c r="AE68" s="69"/>
      <c r="AF68" s="67" t="s">
        <v>692</v>
      </c>
      <c r="AG68" s="73" t="s">
        <v>693</v>
      </c>
      <c r="AH68" s="76"/>
      <c r="AI68" s="47" t="str">
        <f t="shared" si="1"/>
        <v>hero311086@gmail.com,</v>
      </c>
    </row>
    <row r="69" spans="1:35" ht="82.5" customHeight="1">
      <c r="A69" s="111" t="str">
        <f t="shared" si="3"/>
        <v>Triệu Thị Thanh Huyền 13/01/1983</v>
      </c>
      <c r="B69" s="63">
        <v>63</v>
      </c>
      <c r="C69" s="68">
        <v>18057532</v>
      </c>
      <c r="D69" s="65" t="s">
        <v>1009</v>
      </c>
      <c r="E69" s="65" t="s">
        <v>1010</v>
      </c>
      <c r="F69" s="66"/>
      <c r="G69" s="67" t="s">
        <v>1011</v>
      </c>
      <c r="H69" s="68" t="s">
        <v>42</v>
      </c>
      <c r="I69" s="68" t="s">
        <v>38</v>
      </c>
      <c r="J69" s="68" t="s">
        <v>40</v>
      </c>
      <c r="K69" s="68" t="s">
        <v>47</v>
      </c>
      <c r="L69" s="63"/>
      <c r="M69" s="69"/>
      <c r="N69" s="69"/>
      <c r="O69" s="63" t="s">
        <v>1149</v>
      </c>
      <c r="P69" s="63" t="s">
        <v>600</v>
      </c>
      <c r="Q69" s="63" t="s">
        <v>120</v>
      </c>
      <c r="R69" s="63" t="s">
        <v>1150</v>
      </c>
      <c r="S69" s="69"/>
      <c r="T69" s="70"/>
      <c r="U69" s="71"/>
      <c r="V69" s="72"/>
      <c r="W69" s="69"/>
      <c r="X69" s="68" t="s">
        <v>79</v>
      </c>
      <c r="Y69" s="70"/>
      <c r="Z69" s="69"/>
      <c r="AA69" s="69"/>
      <c r="AB69" s="69"/>
      <c r="AC69" s="69"/>
      <c r="AD69" s="69"/>
      <c r="AE69" s="69"/>
      <c r="AF69" s="67" t="s">
        <v>1012</v>
      </c>
      <c r="AG69" s="73" t="s">
        <v>1013</v>
      </c>
      <c r="AH69" s="80" t="s">
        <v>71</v>
      </c>
      <c r="AI69" s="47" t="str">
        <f t="shared" ref="AI69:AI132" si="4">AG69&amp;","</f>
        <v>h13011983@gmail.com,</v>
      </c>
    </row>
    <row r="70" spans="1:35" ht="82.5" customHeight="1">
      <c r="A70" s="111" t="str">
        <f t="shared" si="3"/>
        <v>Nguyễn Việt Hưng 07/12/1989</v>
      </c>
      <c r="B70" s="63">
        <v>64</v>
      </c>
      <c r="C70" s="68">
        <v>18057535</v>
      </c>
      <c r="D70" s="65" t="s">
        <v>670</v>
      </c>
      <c r="E70" s="65" t="s">
        <v>536</v>
      </c>
      <c r="F70" s="66"/>
      <c r="G70" s="67" t="s">
        <v>671</v>
      </c>
      <c r="H70" s="68" t="s">
        <v>42</v>
      </c>
      <c r="I70" s="68" t="s">
        <v>35</v>
      </c>
      <c r="J70" s="68" t="s">
        <v>40</v>
      </c>
      <c r="K70" s="68" t="s">
        <v>47</v>
      </c>
      <c r="L70" s="63"/>
      <c r="M70" s="69" t="s">
        <v>41</v>
      </c>
      <c r="N70" s="69"/>
      <c r="O70" s="63" t="s">
        <v>964</v>
      </c>
      <c r="P70" s="63" t="s">
        <v>770</v>
      </c>
      <c r="Q70" s="63" t="s">
        <v>120</v>
      </c>
      <c r="R70" s="63" t="s">
        <v>965</v>
      </c>
      <c r="S70" s="69"/>
      <c r="T70" s="70"/>
      <c r="U70" s="71"/>
      <c r="V70" s="72"/>
      <c r="W70" s="69" t="s">
        <v>33</v>
      </c>
      <c r="X70" s="68" t="s">
        <v>79</v>
      </c>
      <c r="Y70" s="70"/>
      <c r="Z70" s="69"/>
      <c r="AA70" s="69"/>
      <c r="AB70" s="69"/>
      <c r="AC70" s="69"/>
      <c r="AD70" s="69"/>
      <c r="AE70" s="69"/>
      <c r="AF70" s="67" t="s">
        <v>672</v>
      </c>
      <c r="AG70" s="73" t="s">
        <v>673</v>
      </c>
      <c r="AH70" s="80"/>
      <c r="AI70" s="47" t="str">
        <f t="shared" si="4"/>
        <v>hungnguyenviet89@gmail.com,</v>
      </c>
    </row>
    <row r="71" spans="1:35" ht="82.5" customHeight="1">
      <c r="A71" s="111" t="str">
        <f t="shared" si="3"/>
        <v>Nguyễn Thu Hương 05/09/1991</v>
      </c>
      <c r="B71" s="63">
        <v>65</v>
      </c>
      <c r="C71" s="68">
        <v>18057537</v>
      </c>
      <c r="D71" s="65" t="s">
        <v>281</v>
      </c>
      <c r="E71" s="65" t="s">
        <v>282</v>
      </c>
      <c r="F71" s="66"/>
      <c r="G71" s="67" t="s">
        <v>283</v>
      </c>
      <c r="H71" s="68" t="s">
        <v>42</v>
      </c>
      <c r="I71" s="68" t="s">
        <v>38</v>
      </c>
      <c r="J71" s="68" t="s">
        <v>40</v>
      </c>
      <c r="K71" s="68" t="s">
        <v>47</v>
      </c>
      <c r="L71" s="63"/>
      <c r="M71" s="69" t="s">
        <v>41</v>
      </c>
      <c r="N71" s="69"/>
      <c r="O71" s="63" t="s">
        <v>284</v>
      </c>
      <c r="P71" s="63" t="s">
        <v>285</v>
      </c>
      <c r="Q71" s="63" t="s">
        <v>120</v>
      </c>
      <c r="R71" s="63" t="s">
        <v>286</v>
      </c>
      <c r="S71" s="69"/>
      <c r="T71" s="70"/>
      <c r="U71" s="71"/>
      <c r="V71" s="72"/>
      <c r="W71" s="69" t="s">
        <v>33</v>
      </c>
      <c r="X71" s="68" t="s">
        <v>79</v>
      </c>
      <c r="Y71" s="70"/>
      <c r="Z71" s="69"/>
      <c r="AA71" s="69"/>
      <c r="AB71" s="69"/>
      <c r="AC71" s="69"/>
      <c r="AD71" s="69"/>
      <c r="AE71" s="69"/>
      <c r="AF71" s="67" t="s">
        <v>287</v>
      </c>
      <c r="AG71" s="73" t="s">
        <v>288</v>
      </c>
      <c r="AH71" s="76" t="s">
        <v>1047</v>
      </c>
      <c r="AI71" s="47" t="str">
        <f t="shared" si="4"/>
        <v>thuhuong5991@gmail.com,</v>
      </c>
    </row>
    <row r="72" spans="1:35" ht="82.5" customHeight="1">
      <c r="A72" s="111" t="str">
        <f t="shared" si="3"/>
        <v>Nguyễn Hồng Khang 27/06/1979</v>
      </c>
      <c r="B72" s="63">
        <v>66</v>
      </c>
      <c r="C72" s="68">
        <v>18057540</v>
      </c>
      <c r="D72" s="65" t="s">
        <v>97</v>
      </c>
      <c r="E72" s="65" t="s">
        <v>98</v>
      </c>
      <c r="F72" s="66"/>
      <c r="G72" s="67" t="s">
        <v>99</v>
      </c>
      <c r="H72" s="68" t="s">
        <v>348</v>
      </c>
      <c r="I72" s="68" t="s">
        <v>35</v>
      </c>
      <c r="J72" s="68" t="s">
        <v>40</v>
      </c>
      <c r="K72" s="68" t="s">
        <v>47</v>
      </c>
      <c r="L72" s="63"/>
      <c r="M72" s="69" t="s">
        <v>100</v>
      </c>
      <c r="N72" s="69"/>
      <c r="O72" s="63" t="s">
        <v>715</v>
      </c>
      <c r="P72" s="63" t="s">
        <v>636</v>
      </c>
      <c r="Q72" s="63" t="s">
        <v>120</v>
      </c>
      <c r="R72" s="63" t="s">
        <v>716</v>
      </c>
      <c r="S72" s="69"/>
      <c r="T72" s="70"/>
      <c r="U72" s="71"/>
      <c r="V72" s="72"/>
      <c r="W72" s="69" t="s">
        <v>33</v>
      </c>
      <c r="X72" s="68" t="s">
        <v>79</v>
      </c>
      <c r="Y72" s="70"/>
      <c r="Z72" s="69"/>
      <c r="AA72" s="69"/>
      <c r="AB72" s="69"/>
      <c r="AC72" s="69"/>
      <c r="AD72" s="69"/>
      <c r="AE72" s="69"/>
      <c r="AF72" s="67" t="s">
        <v>101</v>
      </c>
      <c r="AG72" s="73" t="s">
        <v>102</v>
      </c>
      <c r="AH72" s="76" t="s">
        <v>1047</v>
      </c>
      <c r="AI72" s="47" t="str">
        <f t="shared" si="4"/>
        <v>khangnh1979@gmail.com,</v>
      </c>
    </row>
    <row r="73" spans="1:35" ht="82.5" customHeight="1">
      <c r="A73" s="111" t="str">
        <f t="shared" si="3"/>
        <v>Nguyễn Đăng Khoa 12/02/1979</v>
      </c>
      <c r="B73" s="63">
        <v>67</v>
      </c>
      <c r="C73" s="68">
        <v>18057541</v>
      </c>
      <c r="D73" s="65" t="s">
        <v>606</v>
      </c>
      <c r="E73" s="65" t="s">
        <v>607</v>
      </c>
      <c r="F73" s="66"/>
      <c r="G73" s="67" t="s">
        <v>608</v>
      </c>
      <c r="H73" s="68" t="s">
        <v>42</v>
      </c>
      <c r="I73" s="68" t="s">
        <v>35</v>
      </c>
      <c r="J73" s="68" t="s">
        <v>40</v>
      </c>
      <c r="K73" s="68" t="s">
        <v>47</v>
      </c>
      <c r="L73" s="63"/>
      <c r="M73" s="69"/>
      <c r="N73" s="69"/>
      <c r="O73" s="63" t="s">
        <v>940</v>
      </c>
      <c r="P73" s="63" t="s">
        <v>796</v>
      </c>
      <c r="Q73" s="63" t="s">
        <v>120</v>
      </c>
      <c r="R73" s="63" t="s">
        <v>941</v>
      </c>
      <c r="S73" s="69"/>
      <c r="T73" s="70"/>
      <c r="U73" s="71"/>
      <c r="V73" s="72"/>
      <c r="W73" s="69" t="s">
        <v>33</v>
      </c>
      <c r="X73" s="68" t="s">
        <v>79</v>
      </c>
      <c r="Y73" s="70"/>
      <c r="Z73" s="69"/>
      <c r="AA73" s="69"/>
      <c r="AB73" s="69"/>
      <c r="AC73" s="69"/>
      <c r="AD73" s="69"/>
      <c r="AE73" s="69"/>
      <c r="AF73" s="67" t="s">
        <v>609</v>
      </c>
      <c r="AG73" s="73" t="s">
        <v>610</v>
      </c>
      <c r="AH73" s="76"/>
      <c r="AI73" s="47" t="str">
        <f t="shared" si="4"/>
        <v>dangkhoasav@gmail.com,</v>
      </c>
    </row>
    <row r="74" spans="1:35" ht="82.5" customHeight="1">
      <c r="A74" s="111" t="str">
        <f t="shared" si="3"/>
        <v>Hoàng Thị Nhật Lệ 01/10/1991</v>
      </c>
      <c r="B74" s="63">
        <v>68</v>
      </c>
      <c r="C74" s="68">
        <v>18057542</v>
      </c>
      <c r="D74" s="65" t="s">
        <v>222</v>
      </c>
      <c r="E74" s="65" t="s">
        <v>223</v>
      </c>
      <c r="F74" s="66"/>
      <c r="G74" s="67" t="s">
        <v>224</v>
      </c>
      <c r="H74" s="68" t="s">
        <v>766</v>
      </c>
      <c r="I74" s="68" t="s">
        <v>38</v>
      </c>
      <c r="J74" s="68" t="s">
        <v>40</v>
      </c>
      <c r="K74" s="68" t="s">
        <v>47</v>
      </c>
      <c r="L74" s="63"/>
      <c r="M74" s="69" t="s">
        <v>41</v>
      </c>
      <c r="N74" s="69"/>
      <c r="O74" s="63" t="s">
        <v>767</v>
      </c>
      <c r="P74" s="63" t="s">
        <v>285</v>
      </c>
      <c r="Q74" s="63" t="s">
        <v>120</v>
      </c>
      <c r="R74" s="63" t="s">
        <v>768</v>
      </c>
      <c r="S74" s="69"/>
      <c r="T74" s="70"/>
      <c r="U74" s="71"/>
      <c r="V74" s="72"/>
      <c r="W74" s="69" t="s">
        <v>33</v>
      </c>
      <c r="X74" s="68" t="s">
        <v>79</v>
      </c>
      <c r="Y74" s="70"/>
      <c r="Z74" s="69"/>
      <c r="AA74" s="69"/>
      <c r="AB74" s="69"/>
      <c r="AC74" s="69"/>
      <c r="AD74" s="69"/>
      <c r="AE74" s="69"/>
      <c r="AF74" s="67" t="s">
        <v>225</v>
      </c>
      <c r="AG74" s="73" t="s">
        <v>226</v>
      </c>
      <c r="AH74" s="80"/>
      <c r="AI74" s="47" t="str">
        <f t="shared" si="4"/>
        <v>nhatlehlu110@gmail.com,</v>
      </c>
    </row>
    <row r="75" spans="1:35" ht="82.5" customHeight="1">
      <c r="A75" s="111" t="str">
        <f t="shared" si="3"/>
        <v>Nguyễn Hồng Liên 02/05/1981</v>
      </c>
      <c r="B75" s="63">
        <v>69</v>
      </c>
      <c r="C75" s="68" t="s">
        <v>125</v>
      </c>
      <c r="D75" s="65" t="s">
        <v>97</v>
      </c>
      <c r="E75" s="65" t="s">
        <v>109</v>
      </c>
      <c r="F75" s="66"/>
      <c r="G75" s="67" t="s">
        <v>110</v>
      </c>
      <c r="H75" s="68" t="s">
        <v>42</v>
      </c>
      <c r="I75" s="68" t="s">
        <v>38</v>
      </c>
      <c r="J75" s="68" t="s">
        <v>40</v>
      </c>
      <c r="K75" s="68" t="s">
        <v>47</v>
      </c>
      <c r="L75" s="63"/>
      <c r="M75" s="69" t="s">
        <v>100</v>
      </c>
      <c r="N75" s="69"/>
      <c r="O75" s="63" t="s">
        <v>720</v>
      </c>
      <c r="P75" s="63" t="s">
        <v>302</v>
      </c>
      <c r="Q75" s="63" t="s">
        <v>120</v>
      </c>
      <c r="R75" s="63" t="s">
        <v>721</v>
      </c>
      <c r="S75" s="69"/>
      <c r="T75" s="70"/>
      <c r="U75" s="71"/>
      <c r="V75" s="72"/>
      <c r="W75" s="69" t="s">
        <v>33</v>
      </c>
      <c r="X75" s="68" t="s">
        <v>79</v>
      </c>
      <c r="Y75" s="70"/>
      <c r="Z75" s="69"/>
      <c r="AA75" s="69"/>
      <c r="AB75" s="69"/>
      <c r="AC75" s="69"/>
      <c r="AD75" s="69"/>
      <c r="AE75" s="69"/>
      <c r="AF75" s="67" t="s">
        <v>111</v>
      </c>
      <c r="AG75" s="73" t="s">
        <v>112</v>
      </c>
      <c r="AH75" s="80"/>
      <c r="AI75" s="47" t="str">
        <f t="shared" si="4"/>
        <v>nhlien0205@gmail.com,</v>
      </c>
    </row>
    <row r="76" spans="1:35" ht="74.25" customHeight="1">
      <c r="A76" s="111" t="str">
        <f t="shared" si="3"/>
        <v>Nguyễn Hải Linh 21/11/1989</v>
      </c>
      <c r="B76" s="63">
        <v>70</v>
      </c>
      <c r="C76" s="68">
        <v>18057544</v>
      </c>
      <c r="D76" s="65" t="s">
        <v>358</v>
      </c>
      <c r="E76" s="65" t="s">
        <v>359</v>
      </c>
      <c r="F76" s="66"/>
      <c r="G76" s="67" t="s">
        <v>360</v>
      </c>
      <c r="H76" s="68" t="s">
        <v>380</v>
      </c>
      <c r="I76" s="68" t="s">
        <v>35</v>
      </c>
      <c r="J76" s="68" t="s">
        <v>40</v>
      </c>
      <c r="K76" s="68" t="s">
        <v>47</v>
      </c>
      <c r="L76" s="63"/>
      <c r="M76" s="69" t="s">
        <v>41</v>
      </c>
      <c r="N76" s="69"/>
      <c r="O76" s="63" t="s">
        <v>812</v>
      </c>
      <c r="P76" s="63" t="s">
        <v>770</v>
      </c>
      <c r="Q76" s="63" t="s">
        <v>43</v>
      </c>
      <c r="R76" s="63" t="s">
        <v>813</v>
      </c>
      <c r="S76" s="69"/>
      <c r="T76" s="70"/>
      <c r="U76" s="71"/>
      <c r="V76" s="72"/>
      <c r="W76" s="69" t="s">
        <v>33</v>
      </c>
      <c r="X76" s="68" t="s">
        <v>79</v>
      </c>
      <c r="Y76" s="70"/>
      <c r="Z76" s="69"/>
      <c r="AA76" s="69"/>
      <c r="AB76" s="69"/>
      <c r="AC76" s="69"/>
      <c r="AD76" s="69"/>
      <c r="AE76" s="69"/>
      <c r="AF76" s="67" t="s">
        <v>361</v>
      </c>
      <c r="AG76" s="73" t="s">
        <v>362</v>
      </c>
      <c r="AH76" s="76"/>
      <c r="AI76" s="47" t="str">
        <f t="shared" si="4"/>
        <v>hailinh1989@gmail.com,</v>
      </c>
    </row>
    <row r="77" spans="1:35" ht="79.5" customHeight="1">
      <c r="A77" s="111" t="str">
        <f t="shared" si="3"/>
        <v>Trần Diệu Linh 01/10/1981</v>
      </c>
      <c r="B77" s="63">
        <v>71</v>
      </c>
      <c r="C77" s="68">
        <v>18057545</v>
      </c>
      <c r="D77" s="65" t="s">
        <v>623</v>
      </c>
      <c r="E77" s="65" t="s">
        <v>359</v>
      </c>
      <c r="F77" s="66"/>
      <c r="G77" s="67" t="s">
        <v>624</v>
      </c>
      <c r="H77" s="68" t="s">
        <v>42</v>
      </c>
      <c r="I77" s="68" t="s">
        <v>38</v>
      </c>
      <c r="J77" s="68" t="s">
        <v>40</v>
      </c>
      <c r="K77" s="68" t="s">
        <v>47</v>
      </c>
      <c r="L77" s="63"/>
      <c r="M77" s="69" t="s">
        <v>100</v>
      </c>
      <c r="N77" s="69"/>
      <c r="O77" s="63" t="s">
        <v>950</v>
      </c>
      <c r="P77" s="63" t="s">
        <v>945</v>
      </c>
      <c r="Q77" s="63" t="s">
        <v>120</v>
      </c>
      <c r="R77" s="63" t="s">
        <v>951</v>
      </c>
      <c r="S77" s="69"/>
      <c r="T77" s="70"/>
      <c r="U77" s="71"/>
      <c r="V77" s="72"/>
      <c r="W77" s="69" t="s">
        <v>33</v>
      </c>
      <c r="X77" s="68" t="s">
        <v>79</v>
      </c>
      <c r="Y77" s="70"/>
      <c r="Z77" s="69"/>
      <c r="AA77" s="69"/>
      <c r="AB77" s="69"/>
      <c r="AC77" s="69"/>
      <c r="AD77" s="69"/>
      <c r="AE77" s="69"/>
      <c r="AF77" s="67" t="s">
        <v>625</v>
      </c>
      <c r="AG77" s="73" t="s">
        <v>626</v>
      </c>
      <c r="AH77" s="76">
        <v>14025</v>
      </c>
      <c r="AI77" s="47" t="str">
        <f t="shared" si="4"/>
        <v>trandieulinhkbnn@gmail.com,</v>
      </c>
    </row>
    <row r="78" spans="1:35" ht="79.5" customHeight="1">
      <c r="A78" s="111" t="str">
        <f t="shared" si="3"/>
        <v>Nguyễn Song Luân 06/11/1987</v>
      </c>
      <c r="B78" s="63">
        <v>72</v>
      </c>
      <c r="C78" s="68">
        <v>17058132</v>
      </c>
      <c r="D78" s="65" t="s">
        <v>595</v>
      </c>
      <c r="E78" s="65" t="s">
        <v>596</v>
      </c>
      <c r="F78" s="66"/>
      <c r="G78" s="67" t="s">
        <v>597</v>
      </c>
      <c r="H78" s="68" t="s">
        <v>598</v>
      </c>
      <c r="I78" s="68" t="s">
        <v>35</v>
      </c>
      <c r="J78" s="68" t="s">
        <v>40</v>
      </c>
      <c r="K78" s="68" t="s">
        <v>39</v>
      </c>
      <c r="L78" s="63">
        <v>60340410</v>
      </c>
      <c r="M78" s="69" t="s">
        <v>1066</v>
      </c>
      <c r="N78" s="69"/>
      <c r="O78" s="63" t="s">
        <v>599</v>
      </c>
      <c r="P78" s="63" t="s">
        <v>600</v>
      </c>
      <c r="Q78" s="63" t="s">
        <v>601</v>
      </c>
      <c r="R78" s="63" t="s">
        <v>602</v>
      </c>
      <c r="S78" s="69"/>
      <c r="T78" s="70"/>
      <c r="U78" s="71"/>
      <c r="V78" s="72"/>
      <c r="W78" s="69" t="s">
        <v>33</v>
      </c>
      <c r="X78" s="68" t="s">
        <v>603</v>
      </c>
      <c r="Y78" s="70"/>
      <c r="Z78" s="69"/>
      <c r="AA78" s="69"/>
      <c r="AB78" s="69"/>
      <c r="AC78" s="69"/>
      <c r="AD78" s="69"/>
      <c r="AE78" s="69"/>
      <c r="AF78" s="67" t="s">
        <v>604</v>
      </c>
      <c r="AG78" s="73" t="s">
        <v>605</v>
      </c>
      <c r="AH78" s="80"/>
      <c r="AI78" s="47" t="str">
        <f t="shared" si="4"/>
        <v>songluannguyen@gmail.com,</v>
      </c>
    </row>
    <row r="79" spans="1:35" ht="79.5" customHeight="1">
      <c r="A79" s="111" t="str">
        <f t="shared" si="3"/>
        <v>Nguyễn Trà My 28/09/1994</v>
      </c>
      <c r="B79" s="63">
        <v>73</v>
      </c>
      <c r="C79" s="68">
        <v>18057547</v>
      </c>
      <c r="D79" s="65" t="s">
        <v>1036</v>
      </c>
      <c r="E79" s="65" t="s">
        <v>615</v>
      </c>
      <c r="F79" s="66"/>
      <c r="G79" s="67" t="s">
        <v>1037</v>
      </c>
      <c r="H79" s="68" t="s">
        <v>42</v>
      </c>
      <c r="I79" s="68" t="s">
        <v>38</v>
      </c>
      <c r="J79" s="68" t="s">
        <v>40</v>
      </c>
      <c r="K79" s="68" t="s">
        <v>47</v>
      </c>
      <c r="L79" s="63"/>
      <c r="M79" s="69"/>
      <c r="N79" s="69"/>
      <c r="O79" s="63" t="s">
        <v>1153</v>
      </c>
      <c r="P79" s="63" t="s">
        <v>833</v>
      </c>
      <c r="Q79" s="63" t="s">
        <v>834</v>
      </c>
      <c r="R79" s="63" t="s">
        <v>1154</v>
      </c>
      <c r="S79" s="69"/>
      <c r="T79" s="70"/>
      <c r="U79" s="71"/>
      <c r="V79" s="72"/>
      <c r="W79" s="69"/>
      <c r="X79" s="68" t="s">
        <v>79</v>
      </c>
      <c r="Y79" s="70"/>
      <c r="Z79" s="69"/>
      <c r="AA79" s="69"/>
      <c r="AB79" s="69"/>
      <c r="AC79" s="69"/>
      <c r="AD79" s="69"/>
      <c r="AE79" s="69"/>
      <c r="AF79" s="67" t="s">
        <v>1039</v>
      </c>
      <c r="AG79" s="73" t="s">
        <v>1040</v>
      </c>
      <c r="AH79" s="76">
        <v>26175</v>
      </c>
      <c r="AI79" s="47" t="str">
        <f t="shared" si="4"/>
        <v>ntmy1994@gmail.com,</v>
      </c>
    </row>
    <row r="80" spans="1:35" ht="79.5" customHeight="1">
      <c r="A80" s="111" t="str">
        <f t="shared" si="3"/>
        <v>Trần Hà My 24/02/1994</v>
      </c>
      <c r="B80" s="63">
        <v>74</v>
      </c>
      <c r="C80" s="68">
        <v>18057548</v>
      </c>
      <c r="D80" s="65" t="s">
        <v>614</v>
      </c>
      <c r="E80" s="65" t="s">
        <v>615</v>
      </c>
      <c r="F80" s="66"/>
      <c r="G80" s="67" t="s">
        <v>616</v>
      </c>
      <c r="H80" s="68" t="s">
        <v>42</v>
      </c>
      <c r="I80" s="68" t="s">
        <v>38</v>
      </c>
      <c r="J80" s="68" t="s">
        <v>40</v>
      </c>
      <c r="K80" s="68" t="s">
        <v>47</v>
      </c>
      <c r="L80" s="63"/>
      <c r="M80" s="69"/>
      <c r="N80" s="69"/>
      <c r="O80" s="63" t="s">
        <v>944</v>
      </c>
      <c r="P80" s="63" t="s">
        <v>945</v>
      </c>
      <c r="Q80" s="63" t="s">
        <v>120</v>
      </c>
      <c r="R80" s="63" t="s">
        <v>946</v>
      </c>
      <c r="S80" s="69"/>
      <c r="T80" s="70"/>
      <c r="U80" s="71"/>
      <c r="V80" s="72"/>
      <c r="W80" s="69" t="s">
        <v>33</v>
      </c>
      <c r="X80" s="68" t="s">
        <v>79</v>
      </c>
      <c r="Y80" s="70"/>
      <c r="Z80" s="69"/>
      <c r="AA80" s="69"/>
      <c r="AB80" s="69"/>
      <c r="AC80" s="69"/>
      <c r="AD80" s="69"/>
      <c r="AE80" s="69"/>
      <c r="AF80" s="67" t="s">
        <v>617</v>
      </c>
      <c r="AG80" s="73" t="s">
        <v>618</v>
      </c>
      <c r="AH80" s="76"/>
      <c r="AI80" s="47" t="str">
        <f t="shared" si="4"/>
        <v>tranhoanghamy2402@gmail.com,</v>
      </c>
    </row>
    <row r="81" spans="1:35" ht="79.5" customHeight="1">
      <c r="A81" s="111" t="str">
        <f t="shared" si="3"/>
        <v>Lý Thị Lệ Ninh 28/01/1979</v>
      </c>
      <c r="B81" s="63">
        <v>75</v>
      </c>
      <c r="C81" s="68">
        <v>18057555</v>
      </c>
      <c r="D81" s="65" t="s">
        <v>82</v>
      </c>
      <c r="E81" s="65" t="s">
        <v>83</v>
      </c>
      <c r="F81" s="66"/>
      <c r="G81" s="67" t="s">
        <v>84</v>
      </c>
      <c r="H81" s="68" t="s">
        <v>42</v>
      </c>
      <c r="I81" s="68" t="s">
        <v>38</v>
      </c>
      <c r="J81" s="68" t="s">
        <v>40</v>
      </c>
      <c r="K81" s="68" t="s">
        <v>47</v>
      </c>
      <c r="L81" s="63"/>
      <c r="M81" s="69" t="s">
        <v>41</v>
      </c>
      <c r="N81" s="69"/>
      <c r="O81" s="63" t="s">
        <v>708</v>
      </c>
      <c r="P81" s="63" t="s">
        <v>600</v>
      </c>
      <c r="Q81" s="63" t="s">
        <v>120</v>
      </c>
      <c r="R81" s="63" t="s">
        <v>709</v>
      </c>
      <c r="S81" s="69"/>
      <c r="T81" s="70"/>
      <c r="U81" s="71"/>
      <c r="V81" s="72"/>
      <c r="W81" s="69" t="s">
        <v>33</v>
      </c>
      <c r="X81" s="68" t="s">
        <v>79</v>
      </c>
      <c r="Y81" s="70"/>
      <c r="Z81" s="69"/>
      <c r="AA81" s="69"/>
      <c r="AB81" s="69"/>
      <c r="AC81" s="69"/>
      <c r="AD81" s="69"/>
      <c r="AE81" s="69"/>
      <c r="AF81" s="67" t="s">
        <v>85</v>
      </c>
      <c r="AG81" s="73" t="s">
        <v>86</v>
      </c>
      <c r="AH81" s="76"/>
      <c r="AI81" s="47" t="str">
        <f t="shared" si="4"/>
        <v>lyleninh@gmail.com,</v>
      </c>
    </row>
    <row r="82" spans="1:35" ht="79.5" customHeight="1">
      <c r="A82" s="111" t="str">
        <f t="shared" si="3"/>
        <v>Nguyễn Thị Tuyết Nga 11/06/1980</v>
      </c>
      <c r="B82" s="63">
        <v>76</v>
      </c>
      <c r="C82" s="68">
        <v>18057549</v>
      </c>
      <c r="D82" s="65" t="s">
        <v>63</v>
      </c>
      <c r="E82" s="65" t="s">
        <v>64</v>
      </c>
      <c r="F82" s="66"/>
      <c r="G82" s="67" t="s">
        <v>65</v>
      </c>
      <c r="H82" s="68" t="s">
        <v>348</v>
      </c>
      <c r="I82" s="68" t="s">
        <v>38</v>
      </c>
      <c r="J82" s="68" t="s">
        <v>40</v>
      </c>
      <c r="K82" s="68" t="s">
        <v>47</v>
      </c>
      <c r="L82" s="63"/>
      <c r="M82" s="69" t="s">
        <v>41</v>
      </c>
      <c r="N82" s="69"/>
      <c r="O82" s="63" t="s">
        <v>700</v>
      </c>
      <c r="P82" s="63" t="s">
        <v>701</v>
      </c>
      <c r="Q82" s="63" t="s">
        <v>120</v>
      </c>
      <c r="R82" s="63" t="s">
        <v>702</v>
      </c>
      <c r="S82" s="69"/>
      <c r="T82" s="70"/>
      <c r="U82" s="71"/>
      <c r="V82" s="72"/>
      <c r="W82" s="69" t="s">
        <v>33</v>
      </c>
      <c r="X82" s="68" t="s">
        <v>79</v>
      </c>
      <c r="Y82" s="70"/>
      <c r="Z82" s="69"/>
      <c r="AA82" s="69"/>
      <c r="AB82" s="69"/>
      <c r="AC82" s="69"/>
      <c r="AD82" s="69"/>
      <c r="AE82" s="69"/>
      <c r="AF82" s="67" t="s">
        <v>66</v>
      </c>
      <c r="AG82" s="73" t="s">
        <v>67</v>
      </c>
      <c r="AH82" s="80"/>
      <c r="AI82" s="47" t="str">
        <f t="shared" si="4"/>
        <v>ngantt2.dbp@mbbank.com.vn,</v>
      </c>
    </row>
    <row r="83" spans="1:35" ht="79.5" customHeight="1">
      <c r="A83" s="111" t="str">
        <f t="shared" si="3"/>
        <v>Bùi Thị Kim Ngân 06/09/1994</v>
      </c>
      <c r="B83" s="63">
        <v>77</v>
      </c>
      <c r="C83" s="68">
        <v>18057550</v>
      </c>
      <c r="D83" s="65" t="s">
        <v>152</v>
      </c>
      <c r="E83" s="65" t="s">
        <v>153</v>
      </c>
      <c r="F83" s="66"/>
      <c r="G83" s="67" t="s">
        <v>154</v>
      </c>
      <c r="H83" s="68" t="s">
        <v>34</v>
      </c>
      <c r="I83" s="68" t="s">
        <v>38</v>
      </c>
      <c r="J83" s="68" t="s">
        <v>40</v>
      </c>
      <c r="K83" s="68" t="s">
        <v>47</v>
      </c>
      <c r="L83" s="63"/>
      <c r="M83" s="69" t="s">
        <v>41</v>
      </c>
      <c r="N83" s="69"/>
      <c r="O83" s="63" t="s">
        <v>732</v>
      </c>
      <c r="P83" s="63" t="s">
        <v>140</v>
      </c>
      <c r="Q83" s="63" t="s">
        <v>120</v>
      </c>
      <c r="R83" s="63" t="s">
        <v>733</v>
      </c>
      <c r="S83" s="69"/>
      <c r="T83" s="70"/>
      <c r="U83" s="71"/>
      <c r="V83" s="72"/>
      <c r="W83" s="69" t="s">
        <v>37</v>
      </c>
      <c r="X83" s="68" t="s">
        <v>79</v>
      </c>
      <c r="Y83" s="70"/>
      <c r="Z83" s="69"/>
      <c r="AA83" s="69"/>
      <c r="AB83" s="69"/>
      <c r="AC83" s="69"/>
      <c r="AD83" s="69"/>
      <c r="AE83" s="69"/>
      <c r="AF83" s="67" t="s">
        <v>155</v>
      </c>
      <c r="AG83" s="73" t="s">
        <v>156</v>
      </c>
      <c r="AH83" s="80"/>
      <c r="AI83" s="47" t="str">
        <f t="shared" si="4"/>
        <v>buithikimngan6994@gmail.com,</v>
      </c>
    </row>
    <row r="84" spans="1:35" ht="101.25" customHeight="1">
      <c r="A84" s="111" t="str">
        <f t="shared" si="3"/>
        <v>Nghiêm Thị Ngân 06/07/1987</v>
      </c>
      <c r="B84" s="63">
        <v>78</v>
      </c>
      <c r="C84" s="68">
        <v>18057551</v>
      </c>
      <c r="D84" s="65" t="s">
        <v>68</v>
      </c>
      <c r="E84" s="65" t="s">
        <v>153</v>
      </c>
      <c r="F84" s="66"/>
      <c r="G84" s="67" t="s">
        <v>478</v>
      </c>
      <c r="H84" s="68" t="s">
        <v>34</v>
      </c>
      <c r="I84" s="68" t="s">
        <v>38</v>
      </c>
      <c r="J84" s="68" t="s">
        <v>40</v>
      </c>
      <c r="K84" s="68" t="s">
        <v>47</v>
      </c>
      <c r="L84" s="63"/>
      <c r="M84" s="69" t="s">
        <v>100</v>
      </c>
      <c r="N84" s="69"/>
      <c r="O84" s="63" t="s">
        <v>869</v>
      </c>
      <c r="P84" s="63" t="s">
        <v>870</v>
      </c>
      <c r="Q84" s="63" t="s">
        <v>120</v>
      </c>
      <c r="R84" s="63" t="s">
        <v>871</v>
      </c>
      <c r="S84" s="69"/>
      <c r="T84" s="70"/>
      <c r="U84" s="71"/>
      <c r="V84" s="72"/>
      <c r="W84" s="69" t="s">
        <v>33</v>
      </c>
      <c r="X84" s="68" t="s">
        <v>79</v>
      </c>
      <c r="Y84" s="70"/>
      <c r="Z84" s="69"/>
      <c r="AA84" s="69"/>
      <c r="AB84" s="69"/>
      <c r="AC84" s="69"/>
      <c r="AD84" s="69"/>
      <c r="AE84" s="69"/>
      <c r="AF84" s="67" t="s">
        <v>479</v>
      </c>
      <c r="AG84" s="73" t="s">
        <v>480</v>
      </c>
      <c r="AH84" s="76">
        <v>7350</v>
      </c>
      <c r="AI84" s="47" t="str">
        <f t="shared" si="4"/>
        <v>ntngan6787@gmail.com,</v>
      </c>
    </row>
    <row r="85" spans="1:35" ht="79.5" customHeight="1">
      <c r="A85" s="111" t="str">
        <f t="shared" si="3"/>
        <v>Nguyễn Thị Minh Nguyệt 27/07/1993</v>
      </c>
      <c r="B85" s="63">
        <v>79</v>
      </c>
      <c r="C85" s="68">
        <v>18057552</v>
      </c>
      <c r="D85" s="65" t="s">
        <v>312</v>
      </c>
      <c r="E85" s="65" t="s">
        <v>313</v>
      </c>
      <c r="F85" s="66"/>
      <c r="G85" s="67" t="s">
        <v>314</v>
      </c>
      <c r="H85" s="68" t="s">
        <v>790</v>
      </c>
      <c r="I85" s="68" t="s">
        <v>38</v>
      </c>
      <c r="J85" s="68" t="s">
        <v>40</v>
      </c>
      <c r="K85" s="68" t="s">
        <v>47</v>
      </c>
      <c r="L85" s="63"/>
      <c r="M85" s="69" t="s">
        <v>100</v>
      </c>
      <c r="N85" s="69"/>
      <c r="O85" s="63" t="s">
        <v>791</v>
      </c>
      <c r="P85" s="63" t="s">
        <v>505</v>
      </c>
      <c r="Q85" s="63" t="s">
        <v>506</v>
      </c>
      <c r="R85" s="63" t="s">
        <v>792</v>
      </c>
      <c r="S85" s="69"/>
      <c r="T85" s="70"/>
      <c r="U85" s="71"/>
      <c r="V85" s="72"/>
      <c r="W85" s="69" t="s">
        <v>33</v>
      </c>
      <c r="X85" s="68" t="s">
        <v>79</v>
      </c>
      <c r="Y85" s="70"/>
      <c r="Z85" s="69"/>
      <c r="AA85" s="69"/>
      <c r="AB85" s="69"/>
      <c r="AC85" s="69"/>
      <c r="AD85" s="69"/>
      <c r="AE85" s="69"/>
      <c r="AF85" s="67" t="s">
        <v>315</v>
      </c>
      <c r="AG85" s="73" t="s">
        <v>316</v>
      </c>
      <c r="AH85" s="76"/>
      <c r="AI85" s="47" t="str">
        <f t="shared" si="4"/>
        <v>ngminhnguyet93@gmail.com,</v>
      </c>
    </row>
    <row r="86" spans="1:35" ht="79.5" customHeight="1">
      <c r="A86" s="111" t="str">
        <f t="shared" si="3"/>
        <v>Nguyễn Thị Nhung 29/05/1991</v>
      </c>
      <c r="B86" s="63">
        <v>80</v>
      </c>
      <c r="C86" s="68">
        <v>18057553</v>
      </c>
      <c r="D86" s="65" t="s">
        <v>103</v>
      </c>
      <c r="E86" s="65" t="s">
        <v>400</v>
      </c>
      <c r="F86" s="66"/>
      <c r="G86" s="67" t="s">
        <v>401</v>
      </c>
      <c r="H86" s="68" t="s">
        <v>411</v>
      </c>
      <c r="I86" s="68" t="s">
        <v>38</v>
      </c>
      <c r="J86" s="68" t="s">
        <v>40</v>
      </c>
      <c r="K86" s="68" t="s">
        <v>47</v>
      </c>
      <c r="L86" s="63"/>
      <c r="M86" s="69"/>
      <c r="N86" s="69"/>
      <c r="O86" s="63" t="s">
        <v>832</v>
      </c>
      <c r="P86" s="63" t="s">
        <v>833</v>
      </c>
      <c r="Q86" s="63" t="s">
        <v>834</v>
      </c>
      <c r="R86" s="63" t="s">
        <v>835</v>
      </c>
      <c r="S86" s="69"/>
      <c r="T86" s="70"/>
      <c r="U86" s="71"/>
      <c r="V86" s="72"/>
      <c r="W86" s="69" t="s">
        <v>37</v>
      </c>
      <c r="X86" s="68" t="s">
        <v>79</v>
      </c>
      <c r="Y86" s="70"/>
      <c r="Z86" s="69"/>
      <c r="AA86" s="69"/>
      <c r="AB86" s="69"/>
      <c r="AC86" s="69"/>
      <c r="AD86" s="69"/>
      <c r="AE86" s="69"/>
      <c r="AF86" s="67" t="s">
        <v>402</v>
      </c>
      <c r="AG86" s="73" t="s">
        <v>403</v>
      </c>
      <c r="AH86" s="76"/>
      <c r="AI86" s="47" t="str">
        <f t="shared" si="4"/>
        <v>nhunglaw90@gmail.com,</v>
      </c>
    </row>
    <row r="87" spans="1:35" ht="79.5" customHeight="1">
      <c r="A87" s="111" t="str">
        <f t="shared" si="3"/>
        <v>Đinh Thị Oanh 12/08/1992</v>
      </c>
      <c r="B87" s="63">
        <v>81</v>
      </c>
      <c r="C87" s="68">
        <v>18057556</v>
      </c>
      <c r="D87" s="65" t="s">
        <v>330</v>
      </c>
      <c r="E87" s="65" t="s">
        <v>326</v>
      </c>
      <c r="F87" s="66"/>
      <c r="G87" s="67" t="s">
        <v>331</v>
      </c>
      <c r="H87" s="68" t="s">
        <v>42</v>
      </c>
      <c r="I87" s="68" t="s">
        <v>38</v>
      </c>
      <c r="J87" s="68" t="s">
        <v>40</v>
      </c>
      <c r="K87" s="68" t="s">
        <v>47</v>
      </c>
      <c r="L87" s="63"/>
      <c r="M87" s="69" t="s">
        <v>41</v>
      </c>
      <c r="N87" s="69"/>
      <c r="O87" s="63" t="s">
        <v>802</v>
      </c>
      <c r="P87" s="63" t="s">
        <v>285</v>
      </c>
      <c r="Q87" s="63" t="s">
        <v>120</v>
      </c>
      <c r="R87" s="63" t="s">
        <v>803</v>
      </c>
      <c r="S87" s="69"/>
      <c r="T87" s="70"/>
      <c r="U87" s="71"/>
      <c r="V87" s="72"/>
      <c r="W87" s="69" t="s">
        <v>33</v>
      </c>
      <c r="X87" s="68" t="s">
        <v>79</v>
      </c>
      <c r="Y87" s="70"/>
      <c r="Z87" s="69"/>
      <c r="AA87" s="69"/>
      <c r="AB87" s="69"/>
      <c r="AC87" s="69"/>
      <c r="AD87" s="69"/>
      <c r="AE87" s="69"/>
      <c r="AF87" s="67" t="s">
        <v>332</v>
      </c>
      <c r="AG87" s="73" t="s">
        <v>333</v>
      </c>
      <c r="AH87" s="76"/>
      <c r="AI87" s="47" t="str">
        <f t="shared" si="4"/>
        <v>dinhoanh128@gmail.com,</v>
      </c>
    </row>
    <row r="88" spans="1:35" ht="79.5" customHeight="1">
      <c r="A88" s="111" t="str">
        <f t="shared" si="3"/>
        <v>Tạ Văn Phong 13/08/1982</v>
      </c>
      <c r="B88" s="63">
        <v>82</v>
      </c>
      <c r="C88" s="68">
        <v>18057558</v>
      </c>
      <c r="D88" s="65" t="s">
        <v>74</v>
      </c>
      <c r="E88" s="65" t="s">
        <v>75</v>
      </c>
      <c r="F88" s="66"/>
      <c r="G88" s="67" t="s">
        <v>76</v>
      </c>
      <c r="H88" s="68" t="s">
        <v>77</v>
      </c>
      <c r="I88" s="68" t="s">
        <v>35</v>
      </c>
      <c r="J88" s="68" t="s">
        <v>40</v>
      </c>
      <c r="K88" s="68" t="s">
        <v>47</v>
      </c>
      <c r="L88" s="63"/>
      <c r="M88" s="69" t="s">
        <v>41</v>
      </c>
      <c r="N88" s="69"/>
      <c r="O88" s="63" t="s">
        <v>706</v>
      </c>
      <c r="P88" s="63" t="s">
        <v>140</v>
      </c>
      <c r="Q88" s="63" t="s">
        <v>120</v>
      </c>
      <c r="R88" s="63" t="s">
        <v>707</v>
      </c>
      <c r="S88" s="69"/>
      <c r="T88" s="70"/>
      <c r="U88" s="71"/>
      <c r="V88" s="72"/>
      <c r="W88" s="69" t="s">
        <v>33</v>
      </c>
      <c r="X88" s="68" t="s">
        <v>79</v>
      </c>
      <c r="Y88" s="70"/>
      <c r="Z88" s="69"/>
      <c r="AA88" s="69"/>
      <c r="AB88" s="69"/>
      <c r="AC88" s="69"/>
      <c r="AD88" s="69"/>
      <c r="AE88" s="69"/>
      <c r="AF88" s="67" t="s">
        <v>80</v>
      </c>
      <c r="AG88" s="73" t="s">
        <v>81</v>
      </c>
      <c r="AH88" s="76"/>
      <c r="AI88" s="47" t="str">
        <f t="shared" si="4"/>
        <v>phongtd.gdtd@gmail.com,</v>
      </c>
    </row>
    <row r="89" spans="1:35" ht="79.5" customHeight="1">
      <c r="A89" s="111" t="str">
        <f t="shared" si="3"/>
        <v>Nguyễn Thành Phương 15/09/1982</v>
      </c>
      <c r="B89" s="63">
        <v>83</v>
      </c>
      <c r="C89" s="68">
        <v>18057559</v>
      </c>
      <c r="D89" s="65" t="s">
        <v>354</v>
      </c>
      <c r="E89" s="65" t="s">
        <v>158</v>
      </c>
      <c r="F89" s="66"/>
      <c r="G89" s="67" t="s">
        <v>355</v>
      </c>
      <c r="H89" s="68" t="s">
        <v>42</v>
      </c>
      <c r="I89" s="68" t="s">
        <v>35</v>
      </c>
      <c r="J89" s="68" t="s">
        <v>40</v>
      </c>
      <c r="K89" s="68" t="s">
        <v>47</v>
      </c>
      <c r="L89" s="63"/>
      <c r="M89" s="69"/>
      <c r="N89" s="69"/>
      <c r="O89" s="63" t="s">
        <v>810</v>
      </c>
      <c r="P89" s="63" t="s">
        <v>140</v>
      </c>
      <c r="Q89" s="63" t="s">
        <v>120</v>
      </c>
      <c r="R89" s="63" t="s">
        <v>811</v>
      </c>
      <c r="S89" s="69"/>
      <c r="T89" s="70"/>
      <c r="U89" s="71"/>
      <c r="V89" s="72"/>
      <c r="W89" s="69" t="s">
        <v>33</v>
      </c>
      <c r="X89" s="68" t="s">
        <v>79</v>
      </c>
      <c r="Y89" s="70"/>
      <c r="Z89" s="69"/>
      <c r="AA89" s="69"/>
      <c r="AB89" s="69"/>
      <c r="AC89" s="69"/>
      <c r="AD89" s="69"/>
      <c r="AE89" s="69"/>
      <c r="AF89" s="67" t="s">
        <v>356</v>
      </c>
      <c r="AG89" s="73" t="s">
        <v>357</v>
      </c>
      <c r="AH89" s="76"/>
      <c r="AI89" s="47" t="str">
        <f t="shared" si="4"/>
        <v>phuongnt159@gmail.com,</v>
      </c>
    </row>
    <row r="90" spans="1:35" ht="79.5" customHeight="1">
      <c r="A90" s="111" t="str">
        <f t="shared" si="3"/>
        <v>Trần Thị Thanh Phương 04/11/1981</v>
      </c>
      <c r="B90" s="63">
        <v>84</v>
      </c>
      <c r="C90" s="68">
        <v>18057560</v>
      </c>
      <c r="D90" s="65" t="s">
        <v>456</v>
      </c>
      <c r="E90" s="65" t="s">
        <v>158</v>
      </c>
      <c r="F90" s="66"/>
      <c r="G90" s="67" t="s">
        <v>457</v>
      </c>
      <c r="H90" s="68" t="s">
        <v>583</v>
      </c>
      <c r="I90" s="68" t="s">
        <v>38</v>
      </c>
      <c r="J90" s="68" t="s">
        <v>40</v>
      </c>
      <c r="K90" s="68" t="s">
        <v>47</v>
      </c>
      <c r="L90" s="63"/>
      <c r="M90" s="69"/>
      <c r="N90" s="69"/>
      <c r="O90" s="63" t="s">
        <v>858</v>
      </c>
      <c r="P90" s="63" t="s">
        <v>744</v>
      </c>
      <c r="Q90" s="63" t="s">
        <v>120</v>
      </c>
      <c r="R90" s="63" t="s">
        <v>859</v>
      </c>
      <c r="S90" s="69"/>
      <c r="T90" s="70"/>
      <c r="U90" s="71"/>
      <c r="V90" s="72"/>
      <c r="W90" s="69" t="s">
        <v>37</v>
      </c>
      <c r="X90" s="68" t="s">
        <v>79</v>
      </c>
      <c r="Y90" s="70"/>
      <c r="Z90" s="69"/>
      <c r="AA90" s="69"/>
      <c r="AB90" s="69"/>
      <c r="AC90" s="69"/>
      <c r="AD90" s="69"/>
      <c r="AE90" s="69"/>
      <c r="AF90" s="67" t="s">
        <v>458</v>
      </c>
      <c r="AG90" s="73" t="s">
        <v>459</v>
      </c>
      <c r="AH90" s="76"/>
      <c r="AI90" s="47" t="str">
        <f t="shared" si="4"/>
        <v>phuong_edit@yahoo.com,</v>
      </c>
    </row>
    <row r="91" spans="1:35" ht="79.5" customHeight="1">
      <c r="A91" s="111" t="str">
        <f t="shared" si="3"/>
        <v>Nghiêm Thị Phượng 28/10/1979</v>
      </c>
      <c r="B91" s="63">
        <v>85</v>
      </c>
      <c r="C91" s="68">
        <v>18057561</v>
      </c>
      <c r="D91" s="65" t="s">
        <v>68</v>
      </c>
      <c r="E91" s="65" t="s">
        <v>69</v>
      </c>
      <c r="F91" s="66"/>
      <c r="G91" s="67" t="s">
        <v>70</v>
      </c>
      <c r="H91" s="68" t="s">
        <v>583</v>
      </c>
      <c r="I91" s="68" t="s">
        <v>38</v>
      </c>
      <c r="J91" s="68" t="s">
        <v>40</v>
      </c>
      <c r="K91" s="68" t="s">
        <v>47</v>
      </c>
      <c r="L91" s="63"/>
      <c r="M91" s="69" t="s">
        <v>41</v>
      </c>
      <c r="N91" s="69"/>
      <c r="O91" s="63" t="s">
        <v>703</v>
      </c>
      <c r="P91" s="63" t="s">
        <v>704</v>
      </c>
      <c r="Q91" s="63" t="s">
        <v>120</v>
      </c>
      <c r="R91" s="63" t="s">
        <v>705</v>
      </c>
      <c r="S91" s="69"/>
      <c r="T91" s="70"/>
      <c r="U91" s="71"/>
      <c r="V91" s="72"/>
      <c r="W91" s="69" t="s">
        <v>33</v>
      </c>
      <c r="X91" s="68" t="s">
        <v>79</v>
      </c>
      <c r="Y91" s="70"/>
      <c r="Z91" s="69"/>
      <c r="AA91" s="69"/>
      <c r="AB91" s="69"/>
      <c r="AC91" s="69"/>
      <c r="AD91" s="69"/>
      <c r="AE91" s="69"/>
      <c r="AF91" s="67" t="s">
        <v>72</v>
      </c>
      <c r="AG91" s="73" t="s">
        <v>73</v>
      </c>
      <c r="AH91" s="76"/>
      <c r="AI91" s="47" t="str">
        <f t="shared" si="4"/>
        <v>nghiemthiphuong@pvpower.vn,</v>
      </c>
    </row>
    <row r="92" spans="1:35" ht="79.5" customHeight="1">
      <c r="A92" s="111" t="str">
        <f t="shared" si="3"/>
        <v>Nguyễn Thị Phượng 05/09/1982</v>
      </c>
      <c r="B92" s="63">
        <v>86</v>
      </c>
      <c r="C92" s="68">
        <v>18057562</v>
      </c>
      <c r="D92" s="65" t="s">
        <v>103</v>
      </c>
      <c r="E92" s="65" t="s">
        <v>69</v>
      </c>
      <c r="F92" s="66"/>
      <c r="G92" s="67" t="s">
        <v>144</v>
      </c>
      <c r="H92" s="68" t="s">
        <v>676</v>
      </c>
      <c r="I92" s="68" t="s">
        <v>38</v>
      </c>
      <c r="J92" s="68" t="s">
        <v>40</v>
      </c>
      <c r="K92" s="68" t="s">
        <v>47</v>
      </c>
      <c r="L92" s="63"/>
      <c r="M92" s="69" t="s">
        <v>41</v>
      </c>
      <c r="N92" s="69"/>
      <c r="O92" s="63" t="s">
        <v>727</v>
      </c>
      <c r="P92" s="63" t="s">
        <v>302</v>
      </c>
      <c r="Q92" s="63" t="s">
        <v>120</v>
      </c>
      <c r="R92" s="63" t="s">
        <v>728</v>
      </c>
      <c r="S92" s="69"/>
      <c r="T92" s="70"/>
      <c r="U92" s="71"/>
      <c r="V92" s="72"/>
      <c r="W92" s="69" t="s">
        <v>33</v>
      </c>
      <c r="X92" s="68" t="s">
        <v>79</v>
      </c>
      <c r="Y92" s="70"/>
      <c r="Z92" s="69"/>
      <c r="AA92" s="69"/>
      <c r="AB92" s="69"/>
      <c r="AC92" s="69"/>
      <c r="AD92" s="69"/>
      <c r="AE92" s="69"/>
      <c r="AF92" s="67" t="s">
        <v>145</v>
      </c>
      <c r="AG92" s="73" t="s">
        <v>146</v>
      </c>
      <c r="AH92" s="76"/>
      <c r="AI92" s="47" t="str">
        <f t="shared" si="4"/>
        <v>nguyenthiphuong@pvpower.vn,</v>
      </c>
    </row>
    <row r="93" spans="1:35" ht="79.5" customHeight="1">
      <c r="A93" s="111" t="str">
        <f t="shared" si="3"/>
        <v>Nguyễn Thị Hồng Quyên 19/04/1983</v>
      </c>
      <c r="B93" s="63">
        <v>87</v>
      </c>
      <c r="C93" s="68">
        <v>18057563</v>
      </c>
      <c r="D93" s="65" t="s">
        <v>368</v>
      </c>
      <c r="E93" s="65" t="s">
        <v>369</v>
      </c>
      <c r="F93" s="66"/>
      <c r="G93" s="67" t="s">
        <v>370</v>
      </c>
      <c r="H93" s="68" t="s">
        <v>42</v>
      </c>
      <c r="I93" s="68" t="s">
        <v>38</v>
      </c>
      <c r="J93" s="68" t="s">
        <v>40</v>
      </c>
      <c r="K93" s="68" t="s">
        <v>47</v>
      </c>
      <c r="L93" s="63"/>
      <c r="M93" s="69" t="s">
        <v>41</v>
      </c>
      <c r="N93" s="69"/>
      <c r="O93" s="63" t="s">
        <v>371</v>
      </c>
      <c r="P93" s="63" t="s">
        <v>372</v>
      </c>
      <c r="Q93" s="63" t="s">
        <v>120</v>
      </c>
      <c r="R93" s="63" t="s">
        <v>373</v>
      </c>
      <c r="S93" s="69"/>
      <c r="T93" s="70"/>
      <c r="U93" s="71"/>
      <c r="V93" s="72"/>
      <c r="W93" s="69" t="s">
        <v>33</v>
      </c>
      <c r="X93" s="68" t="s">
        <v>79</v>
      </c>
      <c r="Y93" s="70"/>
      <c r="Z93" s="69"/>
      <c r="AA93" s="69"/>
      <c r="AB93" s="69"/>
      <c r="AC93" s="69"/>
      <c r="AD93" s="69"/>
      <c r="AE93" s="69"/>
      <c r="AF93" s="67" t="s">
        <v>374</v>
      </c>
      <c r="AG93" s="73" t="s">
        <v>375</v>
      </c>
      <c r="AH93" s="76"/>
      <c r="AI93" s="47" t="str">
        <f t="shared" si="4"/>
        <v>quyenquyen1904@gmail.com,</v>
      </c>
    </row>
    <row r="94" spans="1:35" ht="79.5" customHeight="1">
      <c r="A94" s="111" t="str">
        <f t="shared" si="3"/>
        <v>Đặng Cao Sơn 09/09/1984</v>
      </c>
      <c r="B94" s="63">
        <v>88</v>
      </c>
      <c r="C94" s="68" t="s">
        <v>652</v>
      </c>
      <c r="D94" s="65" t="s">
        <v>646</v>
      </c>
      <c r="E94" s="65" t="s">
        <v>61</v>
      </c>
      <c r="F94" s="66"/>
      <c r="G94" s="67" t="s">
        <v>647</v>
      </c>
      <c r="H94" s="68" t="s">
        <v>77</v>
      </c>
      <c r="I94" s="68" t="s">
        <v>35</v>
      </c>
      <c r="J94" s="68" t="s">
        <v>40</v>
      </c>
      <c r="K94" s="68" t="s">
        <v>47</v>
      </c>
      <c r="L94" s="63"/>
      <c r="M94" s="69" t="s">
        <v>100</v>
      </c>
      <c r="N94" s="69"/>
      <c r="O94" s="63" t="s">
        <v>958</v>
      </c>
      <c r="P94" s="63" t="s">
        <v>956</v>
      </c>
      <c r="Q94" s="63" t="s">
        <v>120</v>
      </c>
      <c r="R94" s="63" t="s">
        <v>959</v>
      </c>
      <c r="S94" s="69"/>
      <c r="T94" s="70"/>
      <c r="U94" s="71"/>
      <c r="V94" s="72"/>
      <c r="W94" s="69" t="s">
        <v>33</v>
      </c>
      <c r="X94" s="68" t="s">
        <v>79</v>
      </c>
      <c r="Y94" s="70"/>
      <c r="Z94" s="69"/>
      <c r="AA94" s="69"/>
      <c r="AB94" s="69"/>
      <c r="AC94" s="69"/>
      <c r="AD94" s="69"/>
      <c r="AE94" s="69"/>
      <c r="AF94" s="67" t="s">
        <v>648</v>
      </c>
      <c r="AG94" s="73" t="s">
        <v>649</v>
      </c>
      <c r="AH94" s="76"/>
      <c r="AI94" s="47" t="str">
        <f t="shared" si="4"/>
        <v>caoson.dang@gmail.com,</v>
      </c>
    </row>
    <row r="95" spans="1:35" ht="79.5" customHeight="1">
      <c r="A95" s="111" t="str">
        <f t="shared" si="3"/>
        <v>Nguyễn Vũ Băng Tâm 13/10/1980</v>
      </c>
      <c r="B95" s="63">
        <v>89</v>
      </c>
      <c r="C95" s="68">
        <v>18057570</v>
      </c>
      <c r="D95" s="65" t="s">
        <v>444</v>
      </c>
      <c r="E95" s="65" t="s">
        <v>445</v>
      </c>
      <c r="F95" s="66"/>
      <c r="G95" s="67" t="s">
        <v>446</v>
      </c>
      <c r="H95" s="68" t="s">
        <v>42</v>
      </c>
      <c r="I95" s="68" t="s">
        <v>38</v>
      </c>
      <c r="J95" s="68" t="s">
        <v>40</v>
      </c>
      <c r="K95" s="68" t="s">
        <v>47</v>
      </c>
      <c r="L95" s="63"/>
      <c r="M95" s="69"/>
      <c r="N95" s="69"/>
      <c r="O95" s="63" t="s">
        <v>856</v>
      </c>
      <c r="P95" s="63" t="s">
        <v>140</v>
      </c>
      <c r="Q95" s="63" t="s">
        <v>120</v>
      </c>
      <c r="R95" s="63" t="s">
        <v>857</v>
      </c>
      <c r="S95" s="69"/>
      <c r="T95" s="70"/>
      <c r="U95" s="71"/>
      <c r="V95" s="72"/>
      <c r="W95" s="69" t="s">
        <v>33</v>
      </c>
      <c r="X95" s="68" t="s">
        <v>45</v>
      </c>
      <c r="Y95" s="70"/>
      <c r="Z95" s="69"/>
      <c r="AA95" s="69"/>
      <c r="AB95" s="69"/>
      <c r="AC95" s="69"/>
      <c r="AD95" s="69"/>
      <c r="AE95" s="69"/>
      <c r="AF95" s="67" t="s">
        <v>447</v>
      </c>
      <c r="AG95" s="73" t="s">
        <v>448</v>
      </c>
      <c r="AH95" s="76"/>
      <c r="AI95" s="47" t="str">
        <f t="shared" si="4"/>
        <v>nguyenvubangtam@yahoo.com,</v>
      </c>
    </row>
    <row r="96" spans="1:35" ht="79.5" customHeight="1">
      <c r="A96" s="111" t="str">
        <f t="shared" si="3"/>
        <v>Nguyễn Hữu Tuấn 01/09/1984</v>
      </c>
      <c r="B96" s="63">
        <v>90</v>
      </c>
      <c r="C96" s="68">
        <v>18057585</v>
      </c>
      <c r="D96" s="65" t="s">
        <v>344</v>
      </c>
      <c r="E96" s="65" t="s">
        <v>177</v>
      </c>
      <c r="F96" s="66"/>
      <c r="G96" s="67" t="s">
        <v>611</v>
      </c>
      <c r="H96" s="68" t="s">
        <v>411</v>
      </c>
      <c r="I96" s="68" t="s">
        <v>35</v>
      </c>
      <c r="J96" s="68" t="s">
        <v>40</v>
      </c>
      <c r="K96" s="68" t="s">
        <v>47</v>
      </c>
      <c r="L96" s="63"/>
      <c r="M96" s="69"/>
      <c r="N96" s="69"/>
      <c r="O96" s="63" t="s">
        <v>942</v>
      </c>
      <c r="P96" s="63" t="s">
        <v>796</v>
      </c>
      <c r="Q96" s="63" t="s">
        <v>120</v>
      </c>
      <c r="R96" s="63" t="s">
        <v>943</v>
      </c>
      <c r="S96" s="69"/>
      <c r="T96" s="70"/>
      <c r="U96" s="71"/>
      <c r="V96" s="72"/>
      <c r="W96" s="69" t="s">
        <v>33</v>
      </c>
      <c r="X96" s="68" t="s">
        <v>79</v>
      </c>
      <c r="Y96" s="70"/>
      <c r="Z96" s="69"/>
      <c r="AA96" s="69"/>
      <c r="AB96" s="69"/>
      <c r="AC96" s="69"/>
      <c r="AD96" s="69"/>
      <c r="AE96" s="69"/>
      <c r="AF96" s="67" t="s">
        <v>612</v>
      </c>
      <c r="AG96" s="73" t="s">
        <v>613</v>
      </c>
      <c r="AH96" s="76">
        <v>7350</v>
      </c>
      <c r="AI96" s="47" t="str">
        <f t="shared" si="4"/>
        <v>tuannh1188@gmail.com,</v>
      </c>
    </row>
    <row r="97" spans="1:35" ht="79.5" customHeight="1">
      <c r="A97" s="111" t="str">
        <f t="shared" si="3"/>
        <v>Nguyễn Trung Tuấn 20/12/1979</v>
      </c>
      <c r="B97" s="63">
        <v>91</v>
      </c>
      <c r="C97" s="68">
        <v>18057586</v>
      </c>
      <c r="D97" s="65" t="s">
        <v>176</v>
      </c>
      <c r="E97" s="65" t="s">
        <v>177</v>
      </c>
      <c r="F97" s="66"/>
      <c r="G97" s="67" t="s">
        <v>178</v>
      </c>
      <c r="H97" s="68" t="s">
        <v>42</v>
      </c>
      <c r="I97" s="68" t="s">
        <v>35</v>
      </c>
      <c r="J97" s="68" t="s">
        <v>40</v>
      </c>
      <c r="K97" s="68" t="s">
        <v>47</v>
      </c>
      <c r="L97" s="63"/>
      <c r="M97" s="69" t="s">
        <v>41</v>
      </c>
      <c r="N97" s="69"/>
      <c r="O97" s="63" t="s">
        <v>743</v>
      </c>
      <c r="P97" s="63" t="s">
        <v>744</v>
      </c>
      <c r="Q97" s="63" t="s">
        <v>120</v>
      </c>
      <c r="R97" s="63" t="s">
        <v>745</v>
      </c>
      <c r="S97" s="69"/>
      <c r="T97" s="70"/>
      <c r="U97" s="71"/>
      <c r="V97" s="72"/>
      <c r="W97" s="69" t="s">
        <v>33</v>
      </c>
      <c r="X97" s="68" t="s">
        <v>79</v>
      </c>
      <c r="Y97" s="70"/>
      <c r="Z97" s="69"/>
      <c r="AA97" s="69"/>
      <c r="AB97" s="69"/>
      <c r="AC97" s="69"/>
      <c r="AD97" s="69"/>
      <c r="AE97" s="69"/>
      <c r="AF97" s="67" t="s">
        <v>179</v>
      </c>
      <c r="AG97" s="73" t="s">
        <v>180</v>
      </c>
      <c r="AH97" s="76"/>
      <c r="AI97" s="47" t="str">
        <f t="shared" si="4"/>
        <v>nguyentrungtuan@pvpower.vn,</v>
      </c>
    </row>
    <row r="98" spans="1:35" ht="79.5" customHeight="1">
      <c r="A98" s="111" t="str">
        <f t="shared" si="3"/>
        <v>Vi Anh Tùng 18/07/1982</v>
      </c>
      <c r="B98" s="63">
        <v>92</v>
      </c>
      <c r="C98" s="64" t="s">
        <v>1218</v>
      </c>
      <c r="D98" s="65" t="s">
        <v>412</v>
      </c>
      <c r="E98" s="65" t="s">
        <v>218</v>
      </c>
      <c r="F98" s="66"/>
      <c r="G98" s="67" t="s">
        <v>413</v>
      </c>
      <c r="H98" s="68" t="s">
        <v>416</v>
      </c>
      <c r="I98" s="68" t="s">
        <v>35</v>
      </c>
      <c r="J98" s="68" t="s">
        <v>40</v>
      </c>
      <c r="K98" s="68" t="s">
        <v>47</v>
      </c>
      <c r="L98" s="63"/>
      <c r="M98" s="69"/>
      <c r="N98" s="69"/>
      <c r="O98" s="63" t="s">
        <v>844</v>
      </c>
      <c r="P98" s="63" t="s">
        <v>772</v>
      </c>
      <c r="Q98" s="63" t="s">
        <v>120</v>
      </c>
      <c r="R98" s="63" t="s">
        <v>845</v>
      </c>
      <c r="S98" s="69"/>
      <c r="T98" s="70"/>
      <c r="U98" s="71"/>
      <c r="V98" s="72"/>
      <c r="W98" s="69" t="s">
        <v>33</v>
      </c>
      <c r="X98" s="68" t="s">
        <v>79</v>
      </c>
      <c r="Y98" s="70"/>
      <c r="Z98" s="69"/>
      <c r="AA98" s="69"/>
      <c r="AB98" s="69"/>
      <c r="AC98" s="69"/>
      <c r="AD98" s="69"/>
      <c r="AE98" s="69"/>
      <c r="AF98" s="67" t="s">
        <v>414</v>
      </c>
      <c r="AG98" s="73" t="s">
        <v>415</v>
      </c>
      <c r="AH98" s="76"/>
      <c r="AI98" s="47" t="str">
        <f t="shared" si="4"/>
        <v>vianhtung@gmail.com,</v>
      </c>
    </row>
    <row r="99" spans="1:35" ht="79.5" customHeight="1">
      <c r="A99" s="111" t="str">
        <f t="shared" si="3"/>
        <v>Trần Vũ Tuyên 16/05/1968</v>
      </c>
      <c r="B99" s="63">
        <v>93</v>
      </c>
      <c r="C99" s="68">
        <v>18057589</v>
      </c>
      <c r="D99" s="65" t="s">
        <v>57</v>
      </c>
      <c r="E99" s="65" t="s">
        <v>58</v>
      </c>
      <c r="F99" s="66"/>
      <c r="G99" s="67" t="s">
        <v>59</v>
      </c>
      <c r="H99" s="68" t="s">
        <v>439</v>
      </c>
      <c r="I99" s="68" t="s">
        <v>35</v>
      </c>
      <c r="J99" s="68" t="s">
        <v>40</v>
      </c>
      <c r="K99" s="68" t="s">
        <v>47</v>
      </c>
      <c r="L99" s="63"/>
      <c r="M99" s="69" t="s">
        <v>41</v>
      </c>
      <c r="N99" s="69"/>
      <c r="O99" s="63" t="s">
        <v>698</v>
      </c>
      <c r="P99" s="63" t="s">
        <v>140</v>
      </c>
      <c r="Q99" s="63" t="s">
        <v>120</v>
      </c>
      <c r="R99" s="63" t="s">
        <v>699</v>
      </c>
      <c r="S99" s="69"/>
      <c r="T99" s="70"/>
      <c r="U99" s="71"/>
      <c r="V99" s="72"/>
      <c r="W99" s="69" t="s">
        <v>33</v>
      </c>
      <c r="X99" s="68" t="s">
        <v>79</v>
      </c>
      <c r="Y99" s="70"/>
      <c r="Z99" s="69"/>
      <c r="AA99" s="69"/>
      <c r="AB99" s="69"/>
      <c r="AC99" s="69"/>
      <c r="AD99" s="69"/>
      <c r="AE99" s="69"/>
      <c r="AF99" s="67" t="s">
        <v>49</v>
      </c>
      <c r="AG99" s="73" t="s">
        <v>50</v>
      </c>
      <c r="AH99" s="76"/>
      <c r="AI99" s="47" t="str">
        <f t="shared" si="4"/>
        <v>huylq@pvi.com.vn, HuyLq@pvi.com.vn,</v>
      </c>
    </row>
    <row r="100" spans="1:35" ht="79.5" customHeight="1">
      <c r="A100" s="111" t="str">
        <f t="shared" ref="A100:A131" si="5">TRIM(D100)&amp;" "&amp;TRIM(E100)&amp;" "&amp;TRIM(G100)</f>
        <v>Nghiêm Xuân Tuyến 29/11/1985</v>
      </c>
      <c r="B100" s="63">
        <v>94</v>
      </c>
      <c r="C100" s="68">
        <v>18057590</v>
      </c>
      <c r="D100" s="65" t="s">
        <v>481</v>
      </c>
      <c r="E100" s="65" t="s">
        <v>482</v>
      </c>
      <c r="F100" s="66"/>
      <c r="G100" s="67" t="s">
        <v>483</v>
      </c>
      <c r="H100" s="68" t="s">
        <v>34</v>
      </c>
      <c r="I100" s="68" t="s">
        <v>35</v>
      </c>
      <c r="J100" s="68" t="s">
        <v>40</v>
      </c>
      <c r="K100" s="68" t="s">
        <v>47</v>
      </c>
      <c r="L100" s="63"/>
      <c r="M100" s="69" t="s">
        <v>100</v>
      </c>
      <c r="N100" s="69"/>
      <c r="O100" s="63" t="s">
        <v>872</v>
      </c>
      <c r="P100" s="63" t="s">
        <v>870</v>
      </c>
      <c r="Q100" s="63" t="s">
        <v>120</v>
      </c>
      <c r="R100" s="63" t="s">
        <v>873</v>
      </c>
      <c r="S100" s="69"/>
      <c r="T100" s="70"/>
      <c r="U100" s="71"/>
      <c r="V100" s="72"/>
      <c r="W100" s="69" t="s">
        <v>33</v>
      </c>
      <c r="X100" s="68" t="s">
        <v>79</v>
      </c>
      <c r="Y100" s="70"/>
      <c r="Z100" s="69"/>
      <c r="AA100" s="69"/>
      <c r="AB100" s="69"/>
      <c r="AC100" s="69"/>
      <c r="AD100" s="69"/>
      <c r="AE100" s="69"/>
      <c r="AF100" s="67" t="s">
        <v>484</v>
      </c>
      <c r="AG100" s="73" t="s">
        <v>485</v>
      </c>
      <c r="AH100" s="76"/>
      <c r="AI100" s="47" t="str">
        <f t="shared" si="4"/>
        <v>nghiemxtuyen@gmail.com,</v>
      </c>
    </row>
    <row r="101" spans="1:35" ht="79.5" customHeight="1">
      <c r="A101" s="111" t="str">
        <f t="shared" si="5"/>
        <v>Lê Thị Ánh Tuyết 06/03/1984</v>
      </c>
      <c r="B101" s="63">
        <v>95</v>
      </c>
      <c r="C101" s="68">
        <v>18057591</v>
      </c>
      <c r="D101" s="65" t="s">
        <v>171</v>
      </c>
      <c r="E101" s="65" t="s">
        <v>172</v>
      </c>
      <c r="F101" s="66"/>
      <c r="G101" s="67" t="s">
        <v>173</v>
      </c>
      <c r="H101" s="68" t="s">
        <v>348</v>
      </c>
      <c r="I101" s="68" t="s">
        <v>38</v>
      </c>
      <c r="J101" s="68" t="s">
        <v>40</v>
      </c>
      <c r="K101" s="68" t="s">
        <v>47</v>
      </c>
      <c r="L101" s="63"/>
      <c r="M101" s="69" t="s">
        <v>100</v>
      </c>
      <c r="N101" s="69"/>
      <c r="O101" s="63" t="s">
        <v>741</v>
      </c>
      <c r="P101" s="63" t="s">
        <v>372</v>
      </c>
      <c r="Q101" s="63" t="s">
        <v>120</v>
      </c>
      <c r="R101" s="63" t="s">
        <v>742</v>
      </c>
      <c r="S101" s="69"/>
      <c r="T101" s="70"/>
      <c r="U101" s="71"/>
      <c r="V101" s="72"/>
      <c r="W101" s="69" t="s">
        <v>33</v>
      </c>
      <c r="X101" s="68" t="s">
        <v>79</v>
      </c>
      <c r="Y101" s="70"/>
      <c r="Z101" s="69"/>
      <c r="AA101" s="69"/>
      <c r="AB101" s="69"/>
      <c r="AC101" s="69"/>
      <c r="AD101" s="69"/>
      <c r="AE101" s="69"/>
      <c r="AF101" s="67" t="s">
        <v>174</v>
      </c>
      <c r="AG101" s="73" t="s">
        <v>175</v>
      </c>
      <c r="AH101" s="76"/>
      <c r="AI101" s="47" t="str">
        <f t="shared" si="4"/>
        <v>nhochtc@gmail.com,</v>
      </c>
    </row>
    <row r="102" spans="1:35" ht="79.5" customHeight="1">
      <c r="A102" s="111" t="str">
        <f t="shared" si="5"/>
        <v>Nguyễn Minh Thành 29/01/1992</v>
      </c>
      <c r="B102" s="63">
        <v>96</v>
      </c>
      <c r="C102" s="68">
        <v>18057573</v>
      </c>
      <c r="D102" s="65" t="s">
        <v>619</v>
      </c>
      <c r="E102" s="65" t="s">
        <v>262</v>
      </c>
      <c r="F102" s="66"/>
      <c r="G102" s="67" t="s">
        <v>620</v>
      </c>
      <c r="H102" s="68" t="s">
        <v>42</v>
      </c>
      <c r="I102" s="68" t="s">
        <v>35</v>
      </c>
      <c r="J102" s="68" t="s">
        <v>40</v>
      </c>
      <c r="K102" s="68" t="s">
        <v>47</v>
      </c>
      <c r="L102" s="63"/>
      <c r="M102" s="69" t="s">
        <v>100</v>
      </c>
      <c r="N102" s="69"/>
      <c r="O102" s="63" t="s">
        <v>947</v>
      </c>
      <c r="P102" s="63" t="s">
        <v>948</v>
      </c>
      <c r="Q102" s="63" t="s">
        <v>120</v>
      </c>
      <c r="R102" s="63" t="s">
        <v>949</v>
      </c>
      <c r="S102" s="69"/>
      <c r="T102" s="70"/>
      <c r="U102" s="71"/>
      <c r="V102" s="72"/>
      <c r="W102" s="69" t="s">
        <v>33</v>
      </c>
      <c r="X102" s="68" t="s">
        <v>79</v>
      </c>
      <c r="Y102" s="70"/>
      <c r="Z102" s="69"/>
      <c r="AA102" s="69"/>
      <c r="AB102" s="69"/>
      <c r="AC102" s="69"/>
      <c r="AD102" s="69"/>
      <c r="AE102" s="69"/>
      <c r="AF102" s="67" t="s">
        <v>621</v>
      </c>
      <c r="AG102" s="73" t="s">
        <v>622</v>
      </c>
      <c r="AH102" s="76"/>
      <c r="AI102" s="47" t="str">
        <f t="shared" si="4"/>
        <v>nmthanh129@gmail.com,</v>
      </c>
    </row>
    <row r="103" spans="1:35" ht="79.5" customHeight="1">
      <c r="A103" s="111" t="str">
        <f t="shared" si="5"/>
        <v>Phạm Đức Thịnh 16/09/1993</v>
      </c>
      <c r="B103" s="63">
        <v>97</v>
      </c>
      <c r="C103" s="68">
        <v>18057574</v>
      </c>
      <c r="D103" s="65" t="s">
        <v>232</v>
      </c>
      <c r="E103" s="65" t="s">
        <v>233</v>
      </c>
      <c r="F103" s="66"/>
      <c r="G103" s="67" t="s">
        <v>1107</v>
      </c>
      <c r="H103" s="68" t="s">
        <v>42</v>
      </c>
      <c r="I103" s="68" t="s">
        <v>35</v>
      </c>
      <c r="J103" s="68" t="s">
        <v>40</v>
      </c>
      <c r="K103" s="68" t="s">
        <v>47</v>
      </c>
      <c r="L103" s="63"/>
      <c r="M103" s="69" t="s">
        <v>100</v>
      </c>
      <c r="N103" s="69"/>
      <c r="O103" s="63" t="s">
        <v>1169</v>
      </c>
      <c r="P103" s="63" t="s">
        <v>1170</v>
      </c>
      <c r="Q103" s="63" t="s">
        <v>800</v>
      </c>
      <c r="R103" s="63" t="s">
        <v>1171</v>
      </c>
      <c r="S103" s="69"/>
      <c r="T103" s="70"/>
      <c r="U103" s="71"/>
      <c r="V103" s="72"/>
      <c r="W103" s="69" t="s">
        <v>33</v>
      </c>
      <c r="X103" s="68" t="s">
        <v>79</v>
      </c>
      <c r="Y103" s="70"/>
      <c r="Z103" s="69"/>
      <c r="AA103" s="69"/>
      <c r="AB103" s="69"/>
      <c r="AC103" s="69"/>
      <c r="AD103" s="69"/>
      <c r="AE103" s="69"/>
      <c r="AF103" s="67" t="s">
        <v>1108</v>
      </c>
      <c r="AG103" s="73" t="s">
        <v>1109</v>
      </c>
      <c r="AH103" s="76"/>
      <c r="AI103" s="47" t="str">
        <f t="shared" si="4"/>
        <v>ducthinh1691993@gmail.com,</v>
      </c>
    </row>
    <row r="104" spans="1:35" ht="79.5" customHeight="1">
      <c r="A104" s="111" t="str">
        <f t="shared" si="5"/>
        <v>Phạm Văn Thọ 04/07/1979</v>
      </c>
      <c r="B104" s="63">
        <v>98</v>
      </c>
      <c r="C104" s="68">
        <v>18057575</v>
      </c>
      <c r="D104" s="65" t="s">
        <v>395</v>
      </c>
      <c r="E104" s="65" t="s">
        <v>396</v>
      </c>
      <c r="F104" s="66"/>
      <c r="G104" s="67" t="s">
        <v>397</v>
      </c>
      <c r="H104" s="68" t="s">
        <v>42</v>
      </c>
      <c r="I104" s="68" t="s">
        <v>35</v>
      </c>
      <c r="J104" s="68" t="s">
        <v>40</v>
      </c>
      <c r="K104" s="68" t="s">
        <v>47</v>
      </c>
      <c r="L104" s="63"/>
      <c r="M104" s="69" t="s">
        <v>100</v>
      </c>
      <c r="N104" s="69"/>
      <c r="O104" s="63" t="s">
        <v>839</v>
      </c>
      <c r="P104" s="63" t="s">
        <v>238</v>
      </c>
      <c r="Q104" s="63" t="s">
        <v>751</v>
      </c>
      <c r="R104" s="63" t="s">
        <v>840</v>
      </c>
      <c r="S104" s="69"/>
      <c r="T104" s="70"/>
      <c r="U104" s="71"/>
      <c r="V104" s="72"/>
      <c r="W104" s="69" t="s">
        <v>36</v>
      </c>
      <c r="X104" s="68" t="s">
        <v>79</v>
      </c>
      <c r="Y104" s="70"/>
      <c r="Z104" s="69"/>
      <c r="AA104" s="69"/>
      <c r="AB104" s="69"/>
      <c r="AC104" s="69"/>
      <c r="AD104" s="69"/>
      <c r="AE104" s="69"/>
      <c r="AF104" s="67" t="s">
        <v>398</v>
      </c>
      <c r="AG104" s="73" t="s">
        <v>399</v>
      </c>
      <c r="AH104" s="76"/>
      <c r="AI104" s="47" t="str">
        <f t="shared" si="4"/>
        <v>tho.phamvan@gmail.com,</v>
      </c>
    </row>
    <row r="105" spans="1:35" ht="79.5" customHeight="1">
      <c r="A105" s="111" t="str">
        <f t="shared" si="5"/>
        <v>Lữ Văn Thụ 20/05/1986</v>
      </c>
      <c r="B105" s="63">
        <v>99</v>
      </c>
      <c r="C105" s="68">
        <v>18057576</v>
      </c>
      <c r="D105" s="65" t="s">
        <v>191</v>
      </c>
      <c r="E105" s="65" t="s">
        <v>192</v>
      </c>
      <c r="F105" s="66"/>
      <c r="G105" s="67" t="s">
        <v>193</v>
      </c>
      <c r="H105" s="68" t="s">
        <v>77</v>
      </c>
      <c r="I105" s="68" t="s">
        <v>35</v>
      </c>
      <c r="J105" s="68" t="s">
        <v>40</v>
      </c>
      <c r="K105" s="68" t="s">
        <v>47</v>
      </c>
      <c r="L105" s="63"/>
      <c r="M105" s="69" t="s">
        <v>41</v>
      </c>
      <c r="N105" s="69"/>
      <c r="O105" s="63" t="s">
        <v>753</v>
      </c>
      <c r="P105" s="63" t="s">
        <v>750</v>
      </c>
      <c r="Q105" s="63" t="s">
        <v>751</v>
      </c>
      <c r="R105" s="63" t="s">
        <v>754</v>
      </c>
      <c r="S105" s="69"/>
      <c r="T105" s="70"/>
      <c r="U105" s="71"/>
      <c r="V105" s="72"/>
      <c r="W105" s="69" t="s">
        <v>33</v>
      </c>
      <c r="X105" s="68" t="s">
        <v>79</v>
      </c>
      <c r="Y105" s="70"/>
      <c r="Z105" s="69"/>
      <c r="AA105" s="69"/>
      <c r="AB105" s="69"/>
      <c r="AC105" s="69"/>
      <c r="AD105" s="69"/>
      <c r="AE105" s="69"/>
      <c r="AF105" s="67" t="s">
        <v>194</v>
      </c>
      <c r="AG105" s="73" t="s">
        <v>195</v>
      </c>
      <c r="AH105" s="76"/>
      <c r="AI105" s="47" t="str">
        <f t="shared" si="4"/>
        <v>luvanthu@gmail.com,</v>
      </c>
    </row>
    <row r="106" spans="1:35" ht="79.5" customHeight="1">
      <c r="A106" s="111" t="str">
        <f t="shared" si="5"/>
        <v>Nguyễn Thị Thu Thủy 27/04/1977</v>
      </c>
      <c r="B106" s="63">
        <v>100</v>
      </c>
      <c r="C106" s="68">
        <v>18057577</v>
      </c>
      <c r="D106" s="65" t="s">
        <v>126</v>
      </c>
      <c r="E106" s="65" t="s">
        <v>127</v>
      </c>
      <c r="F106" s="66"/>
      <c r="G106" s="67" t="s">
        <v>128</v>
      </c>
      <c r="H106" s="68" t="s">
        <v>77</v>
      </c>
      <c r="I106" s="68" t="s">
        <v>38</v>
      </c>
      <c r="J106" s="68" t="s">
        <v>40</v>
      </c>
      <c r="K106" s="68" t="s">
        <v>47</v>
      </c>
      <c r="L106" s="63"/>
      <c r="M106" s="69" t="s">
        <v>41</v>
      </c>
      <c r="N106" s="69"/>
      <c r="O106" s="63" t="s">
        <v>722</v>
      </c>
      <c r="P106" s="63" t="s">
        <v>723</v>
      </c>
      <c r="Q106" s="63" t="s">
        <v>120</v>
      </c>
      <c r="R106" s="63" t="s">
        <v>724</v>
      </c>
      <c r="S106" s="69"/>
      <c r="T106" s="70"/>
      <c r="U106" s="71"/>
      <c r="V106" s="72"/>
      <c r="W106" s="69" t="s">
        <v>33</v>
      </c>
      <c r="X106" s="68" t="s">
        <v>79</v>
      </c>
      <c r="Y106" s="70"/>
      <c r="Z106" s="69"/>
      <c r="AA106" s="69"/>
      <c r="AB106" s="69"/>
      <c r="AC106" s="69"/>
      <c r="AD106" s="69"/>
      <c r="AE106" s="69"/>
      <c r="AF106" s="67" t="s">
        <v>129</v>
      </c>
      <c r="AG106" s="73" t="s">
        <v>130</v>
      </c>
      <c r="AH106" s="76"/>
      <c r="AI106" s="47" t="str">
        <f t="shared" si="4"/>
        <v>missthuy2704@gmail.com,</v>
      </c>
    </row>
    <row r="107" spans="1:35" ht="79.5" customHeight="1">
      <c r="A107" s="111" t="str">
        <f t="shared" si="5"/>
        <v>Hoàng Thị Thương 23/09/1985</v>
      </c>
      <c r="B107" s="63">
        <v>101</v>
      </c>
      <c r="C107" s="68">
        <v>18057578</v>
      </c>
      <c r="D107" s="65" t="s">
        <v>363</v>
      </c>
      <c r="E107" s="65" t="s">
        <v>364</v>
      </c>
      <c r="F107" s="66"/>
      <c r="G107" s="67" t="s">
        <v>365</v>
      </c>
      <c r="H107" s="68" t="s">
        <v>34</v>
      </c>
      <c r="I107" s="68" t="s">
        <v>38</v>
      </c>
      <c r="J107" s="68" t="s">
        <v>40</v>
      </c>
      <c r="K107" s="68" t="s">
        <v>47</v>
      </c>
      <c r="L107" s="63"/>
      <c r="M107" s="69" t="s">
        <v>100</v>
      </c>
      <c r="N107" s="69"/>
      <c r="O107" s="63" t="s">
        <v>814</v>
      </c>
      <c r="P107" s="63" t="s">
        <v>815</v>
      </c>
      <c r="Q107" s="63" t="s">
        <v>816</v>
      </c>
      <c r="R107" s="63" t="s">
        <v>817</v>
      </c>
      <c r="S107" s="69"/>
      <c r="T107" s="70"/>
      <c r="U107" s="71"/>
      <c r="V107" s="72"/>
      <c r="W107" s="69" t="s">
        <v>33</v>
      </c>
      <c r="X107" s="68" t="s">
        <v>79</v>
      </c>
      <c r="Y107" s="70"/>
      <c r="Z107" s="69"/>
      <c r="AA107" s="69"/>
      <c r="AB107" s="69"/>
      <c r="AC107" s="69"/>
      <c r="AD107" s="69"/>
      <c r="AE107" s="69"/>
      <c r="AF107" s="67" t="s">
        <v>366</v>
      </c>
      <c r="AG107" s="73" t="s">
        <v>367</v>
      </c>
      <c r="AH107" s="76" t="s">
        <v>584</v>
      </c>
      <c r="AI107" s="47" t="str">
        <f t="shared" si="4"/>
        <v>htthuong.vph@gmail.com,</v>
      </c>
    </row>
    <row r="108" spans="1:35" ht="79.5" customHeight="1">
      <c r="A108" s="111" t="str">
        <f t="shared" si="5"/>
        <v>Trần Hương Trà 01/07/1993</v>
      </c>
      <c r="B108" s="63">
        <v>102</v>
      </c>
      <c r="C108" s="68">
        <v>18057580</v>
      </c>
      <c r="D108" s="65" t="s">
        <v>147</v>
      </c>
      <c r="E108" s="65" t="s">
        <v>148</v>
      </c>
      <c r="F108" s="66"/>
      <c r="G108" s="67" t="s">
        <v>149</v>
      </c>
      <c r="H108" s="68" t="s">
        <v>42</v>
      </c>
      <c r="I108" s="68" t="s">
        <v>38</v>
      </c>
      <c r="J108" s="68" t="s">
        <v>40</v>
      </c>
      <c r="K108" s="68" t="s">
        <v>47</v>
      </c>
      <c r="L108" s="63"/>
      <c r="M108" s="69" t="s">
        <v>100</v>
      </c>
      <c r="N108" s="69"/>
      <c r="O108" s="63" t="s">
        <v>729</v>
      </c>
      <c r="P108" s="63" t="s">
        <v>730</v>
      </c>
      <c r="Q108" s="63" t="s">
        <v>120</v>
      </c>
      <c r="R108" s="63" t="s">
        <v>731</v>
      </c>
      <c r="S108" s="69"/>
      <c r="T108" s="70"/>
      <c r="U108" s="71"/>
      <c r="V108" s="72"/>
      <c r="W108" s="69" t="s">
        <v>37</v>
      </c>
      <c r="X108" s="68" t="s">
        <v>79</v>
      </c>
      <c r="Y108" s="70"/>
      <c r="Z108" s="69"/>
      <c r="AA108" s="69"/>
      <c r="AB108" s="69"/>
      <c r="AC108" s="69"/>
      <c r="AD108" s="69"/>
      <c r="AE108" s="69"/>
      <c r="AF108" s="67" t="s">
        <v>150</v>
      </c>
      <c r="AG108" s="73" t="s">
        <v>151</v>
      </c>
      <c r="AH108" s="76"/>
      <c r="AI108" s="47" t="str">
        <f t="shared" si="4"/>
        <v>tranhuongtra93@gmail.com,</v>
      </c>
    </row>
    <row r="109" spans="1:35" ht="79.5" customHeight="1">
      <c r="A109" s="111" t="str">
        <f t="shared" si="5"/>
        <v>Nguyễn Thị Thùy Trang 07/12/1980</v>
      </c>
      <c r="B109" s="63">
        <v>103</v>
      </c>
      <c r="C109" s="68">
        <v>18057581</v>
      </c>
      <c r="D109" s="65" t="s">
        <v>500</v>
      </c>
      <c r="E109" s="65" t="s">
        <v>501</v>
      </c>
      <c r="F109" s="66"/>
      <c r="G109" s="67" t="s">
        <v>502</v>
      </c>
      <c r="H109" s="68" t="s">
        <v>503</v>
      </c>
      <c r="I109" s="68" t="s">
        <v>38</v>
      </c>
      <c r="J109" s="68" t="s">
        <v>40</v>
      </c>
      <c r="K109" s="68" t="s">
        <v>47</v>
      </c>
      <c r="L109" s="63"/>
      <c r="M109" s="69" t="s">
        <v>41</v>
      </c>
      <c r="N109" s="69"/>
      <c r="O109" s="63" t="s">
        <v>504</v>
      </c>
      <c r="P109" s="63" t="s">
        <v>505</v>
      </c>
      <c r="Q109" s="63" t="s">
        <v>506</v>
      </c>
      <c r="R109" s="63" t="s">
        <v>507</v>
      </c>
      <c r="S109" s="69"/>
      <c r="T109" s="70"/>
      <c r="U109" s="71"/>
      <c r="V109" s="72"/>
      <c r="W109" s="69" t="s">
        <v>33</v>
      </c>
      <c r="X109" s="68" t="s">
        <v>79</v>
      </c>
      <c r="Y109" s="70"/>
      <c r="Z109" s="69"/>
      <c r="AA109" s="69"/>
      <c r="AB109" s="69"/>
      <c r="AC109" s="69"/>
      <c r="AD109" s="69"/>
      <c r="AE109" s="69"/>
      <c r="AF109" s="67" t="s">
        <v>508</v>
      </c>
      <c r="AG109" s="73" t="s">
        <v>509</v>
      </c>
      <c r="AH109" s="76">
        <v>13350</v>
      </c>
      <c r="AI109" s="47" t="str">
        <f t="shared" si="4"/>
        <v>trangntt198@gmail.com,</v>
      </c>
    </row>
    <row r="110" spans="1:35" ht="79.5" customHeight="1">
      <c r="A110" s="111" t="str">
        <f t="shared" si="5"/>
        <v>Nguyễn Hà Trung 12/12/1992</v>
      </c>
      <c r="B110" s="63">
        <v>104</v>
      </c>
      <c r="C110" s="68">
        <v>18057583</v>
      </c>
      <c r="D110" s="65" t="s">
        <v>307</v>
      </c>
      <c r="E110" s="65" t="s">
        <v>308</v>
      </c>
      <c r="F110" s="66"/>
      <c r="G110" s="67" t="s">
        <v>309</v>
      </c>
      <c r="H110" s="68" t="s">
        <v>42</v>
      </c>
      <c r="I110" s="68" t="s">
        <v>35</v>
      </c>
      <c r="J110" s="68" t="s">
        <v>40</v>
      </c>
      <c r="K110" s="68" t="s">
        <v>47</v>
      </c>
      <c r="L110" s="63"/>
      <c r="M110" s="69" t="s">
        <v>100</v>
      </c>
      <c r="N110" s="69"/>
      <c r="O110" s="63" t="s">
        <v>788</v>
      </c>
      <c r="P110" s="63" t="s">
        <v>704</v>
      </c>
      <c r="Q110" s="63" t="s">
        <v>120</v>
      </c>
      <c r="R110" s="63" t="s">
        <v>789</v>
      </c>
      <c r="S110" s="69"/>
      <c r="T110" s="70"/>
      <c r="U110" s="71"/>
      <c r="V110" s="72"/>
      <c r="W110" s="69" t="s">
        <v>33</v>
      </c>
      <c r="X110" s="68" t="s">
        <v>79</v>
      </c>
      <c r="Y110" s="70"/>
      <c r="Z110" s="69"/>
      <c r="AA110" s="69"/>
      <c r="AB110" s="69"/>
      <c r="AC110" s="69"/>
      <c r="AD110" s="69"/>
      <c r="AE110" s="69"/>
      <c r="AF110" s="67" t="s">
        <v>310</v>
      </c>
      <c r="AG110" s="73" t="s">
        <v>311</v>
      </c>
      <c r="AH110" s="76"/>
      <c r="AI110" s="47" t="str">
        <f t="shared" si="4"/>
        <v>nguyenhatrung92@gmail.com,</v>
      </c>
    </row>
    <row r="111" spans="1:35" ht="79.5" customHeight="1">
      <c r="A111" s="111" t="str">
        <f t="shared" si="5"/>
        <v>Vũ Thị Thanh Xuân 20/12/1990</v>
      </c>
      <c r="B111" s="63">
        <v>105</v>
      </c>
      <c r="C111" s="68">
        <v>18057594</v>
      </c>
      <c r="D111" s="65" t="s">
        <v>227</v>
      </c>
      <c r="E111" s="65" t="s">
        <v>228</v>
      </c>
      <c r="F111" s="66"/>
      <c r="G111" s="67" t="s">
        <v>229</v>
      </c>
      <c r="H111" s="68" t="s">
        <v>42</v>
      </c>
      <c r="I111" s="68" t="s">
        <v>38</v>
      </c>
      <c r="J111" s="68" t="s">
        <v>40</v>
      </c>
      <c r="K111" s="68" t="s">
        <v>47</v>
      </c>
      <c r="L111" s="63"/>
      <c r="M111" s="69"/>
      <c r="N111" s="69"/>
      <c r="O111" s="63" t="s">
        <v>769</v>
      </c>
      <c r="P111" s="63" t="s">
        <v>770</v>
      </c>
      <c r="Q111" s="63" t="s">
        <v>120</v>
      </c>
      <c r="R111" s="63" t="s">
        <v>771</v>
      </c>
      <c r="S111" s="69"/>
      <c r="T111" s="70"/>
      <c r="U111" s="71"/>
      <c r="V111" s="72"/>
      <c r="W111" s="69" t="s">
        <v>33</v>
      </c>
      <c r="X111" s="68" t="s">
        <v>79</v>
      </c>
      <c r="Y111" s="70"/>
      <c r="Z111" s="69"/>
      <c r="AA111" s="69"/>
      <c r="AB111" s="69"/>
      <c r="AC111" s="69"/>
      <c r="AD111" s="69"/>
      <c r="AE111" s="69"/>
      <c r="AF111" s="67" t="s">
        <v>230</v>
      </c>
      <c r="AG111" s="73" t="s">
        <v>231</v>
      </c>
      <c r="AH111" s="76"/>
      <c r="AI111" s="47" t="str">
        <f t="shared" si="4"/>
        <v>thanhxuan20121990@gmail.com,</v>
      </c>
    </row>
    <row r="112" spans="1:35" ht="79.5" customHeight="1">
      <c r="A112" s="111" t="str">
        <f t="shared" si="5"/>
        <v>Nguyễn Hà Trung 16/03/1979</v>
      </c>
      <c r="B112" s="63">
        <v>106</v>
      </c>
      <c r="C112" s="68">
        <v>17058421</v>
      </c>
      <c r="D112" s="65" t="s">
        <v>307</v>
      </c>
      <c r="E112" s="65" t="s">
        <v>308</v>
      </c>
      <c r="F112" s="66" t="s">
        <v>1238</v>
      </c>
      <c r="G112" s="67" t="s">
        <v>1239</v>
      </c>
      <c r="H112" s="68" t="s">
        <v>42</v>
      </c>
      <c r="I112" s="68" t="s">
        <v>35</v>
      </c>
      <c r="J112" s="68" t="s">
        <v>40</v>
      </c>
      <c r="K112" s="68" t="s">
        <v>39</v>
      </c>
      <c r="L112" s="63"/>
      <c r="M112" s="69" t="s">
        <v>100</v>
      </c>
      <c r="N112" s="69"/>
      <c r="O112" s="63" t="s">
        <v>1240</v>
      </c>
      <c r="P112" s="63" t="s">
        <v>1226</v>
      </c>
      <c r="Q112" s="63" t="s">
        <v>1241</v>
      </c>
      <c r="R112" s="63" t="s">
        <v>1242</v>
      </c>
      <c r="S112" s="69"/>
      <c r="T112" s="70"/>
      <c r="U112" s="71"/>
      <c r="V112" s="72"/>
      <c r="W112" s="69" t="s">
        <v>33</v>
      </c>
      <c r="X112" s="68" t="s">
        <v>45</v>
      </c>
      <c r="Y112" s="70"/>
      <c r="Z112" s="69"/>
      <c r="AA112" s="69"/>
      <c r="AB112" s="69"/>
      <c r="AC112" s="69"/>
      <c r="AD112" s="69"/>
      <c r="AE112" s="69"/>
      <c r="AF112" s="67" t="s">
        <v>1243</v>
      </c>
      <c r="AG112" s="73" t="s">
        <v>1244</v>
      </c>
      <c r="AH112" s="76"/>
      <c r="AI112" s="47" t="str">
        <f t="shared" si="4"/>
        <v>hatrungtax66@gmail.com,</v>
      </c>
    </row>
    <row r="113" spans="1:35" ht="79.5" customHeight="1">
      <c r="A113" s="111" t="str">
        <f t="shared" si="5"/>
        <v>Lê Thị Thu Hà 17/02/1978</v>
      </c>
      <c r="B113" s="63">
        <v>107</v>
      </c>
      <c r="C113" s="68" t="e">
        <v>#N/A</v>
      </c>
      <c r="D113" s="65" t="s">
        <v>1252</v>
      </c>
      <c r="E113" s="65" t="s">
        <v>243</v>
      </c>
      <c r="F113" s="66"/>
      <c r="G113" s="67" t="s">
        <v>1253</v>
      </c>
      <c r="H113" s="68" t="s">
        <v>598</v>
      </c>
      <c r="I113" s="68" t="s">
        <v>35</v>
      </c>
      <c r="J113" s="68" t="s">
        <v>40</v>
      </c>
      <c r="K113" s="68" t="s">
        <v>47</v>
      </c>
      <c r="L113" s="63"/>
      <c r="M113" s="69"/>
      <c r="N113" s="69"/>
      <c r="O113" s="63" t="s">
        <v>1255</v>
      </c>
      <c r="P113" s="63" t="s">
        <v>1256</v>
      </c>
      <c r="Q113" s="63" t="s">
        <v>1257</v>
      </c>
      <c r="R113" s="63" t="s">
        <v>1258</v>
      </c>
      <c r="S113" s="69"/>
      <c r="T113" s="70"/>
      <c r="U113" s="71"/>
      <c r="V113" s="72"/>
      <c r="W113" s="69" t="s">
        <v>33</v>
      </c>
      <c r="X113" s="68" t="s">
        <v>45</v>
      </c>
      <c r="Y113" s="70"/>
      <c r="Z113" s="69"/>
      <c r="AA113" s="69"/>
      <c r="AB113" s="69"/>
      <c r="AC113" s="69"/>
      <c r="AD113" s="69"/>
      <c r="AE113" s="69"/>
      <c r="AF113" s="67" t="s">
        <v>1254</v>
      </c>
      <c r="AG113" s="73"/>
      <c r="AH113" s="76" t="s">
        <v>1047</v>
      </c>
      <c r="AI113" s="47" t="str">
        <f t="shared" si="4"/>
        <v>,</v>
      </c>
    </row>
    <row r="114" spans="1:35" ht="79.5" customHeight="1">
      <c r="A114" s="111" t="str">
        <f t="shared" si="5"/>
        <v>Nguyễn Trọng Tuấn Anh 20/12/1992</v>
      </c>
      <c r="B114" s="63">
        <v>108</v>
      </c>
      <c r="C114" s="68">
        <v>18057596</v>
      </c>
      <c r="D114" s="65" t="s">
        <v>486</v>
      </c>
      <c r="E114" s="65" t="s">
        <v>197</v>
      </c>
      <c r="F114" s="66"/>
      <c r="G114" s="67" t="s">
        <v>487</v>
      </c>
      <c r="H114" s="68" t="s">
        <v>790</v>
      </c>
      <c r="I114" s="68" t="s">
        <v>35</v>
      </c>
      <c r="J114" s="68" t="s">
        <v>251</v>
      </c>
      <c r="K114" s="68" t="s">
        <v>47</v>
      </c>
      <c r="L114" s="63"/>
      <c r="M114" s="69" t="s">
        <v>106</v>
      </c>
      <c r="N114" s="69"/>
      <c r="O114" s="63" t="s">
        <v>874</v>
      </c>
      <c r="P114" s="63" t="s">
        <v>875</v>
      </c>
      <c r="Q114" s="63" t="s">
        <v>120</v>
      </c>
      <c r="R114" s="63" t="s">
        <v>876</v>
      </c>
      <c r="S114" s="69"/>
      <c r="T114" s="70"/>
      <c r="U114" s="71"/>
      <c r="V114" s="72"/>
      <c r="W114" s="69" t="s">
        <v>37</v>
      </c>
      <c r="X114" s="68" t="s">
        <v>79</v>
      </c>
      <c r="Y114" s="70"/>
      <c r="Z114" s="69"/>
      <c r="AA114" s="69"/>
      <c r="AB114" s="69"/>
      <c r="AC114" s="69"/>
      <c r="AD114" s="69"/>
      <c r="AE114" s="69"/>
      <c r="AF114" s="67" t="s">
        <v>488</v>
      </c>
      <c r="AG114" s="73" t="s">
        <v>489</v>
      </c>
      <c r="AH114" s="76"/>
      <c r="AI114" s="47" t="str">
        <f t="shared" si="4"/>
        <v>nguyentrongtuananh92@gmail.com,</v>
      </c>
    </row>
    <row r="115" spans="1:35" ht="79.5" customHeight="1">
      <c r="A115" s="111" t="str">
        <f t="shared" si="5"/>
        <v>Lê Đức Cường 28/06/1982</v>
      </c>
      <c r="B115" s="63">
        <v>109</v>
      </c>
      <c r="C115" s="68">
        <v>18057599</v>
      </c>
      <c r="D115" s="65" t="s">
        <v>131</v>
      </c>
      <c r="E115" s="65" t="s">
        <v>132</v>
      </c>
      <c r="F115" s="66"/>
      <c r="G115" s="67" t="s">
        <v>133</v>
      </c>
      <c r="H115" s="68" t="s">
        <v>676</v>
      </c>
      <c r="I115" s="68" t="s">
        <v>35</v>
      </c>
      <c r="J115" s="68" t="s">
        <v>251</v>
      </c>
      <c r="K115" s="68" t="s">
        <v>47</v>
      </c>
      <c r="L115" s="63"/>
      <c r="M115" s="69" t="s">
        <v>106</v>
      </c>
      <c r="N115" s="69"/>
      <c r="O115" s="63" t="s">
        <v>725</v>
      </c>
      <c r="P115" s="63" t="s">
        <v>277</v>
      </c>
      <c r="Q115" s="63" t="s">
        <v>120</v>
      </c>
      <c r="R115" s="63" t="s">
        <v>726</v>
      </c>
      <c r="S115" s="69"/>
      <c r="T115" s="70"/>
      <c r="U115" s="71"/>
      <c r="V115" s="72"/>
      <c r="W115" s="69" t="s">
        <v>37</v>
      </c>
      <c r="X115" s="68" t="s">
        <v>79</v>
      </c>
      <c r="Y115" s="70"/>
      <c r="Z115" s="69"/>
      <c r="AA115" s="69"/>
      <c r="AB115" s="69"/>
      <c r="AC115" s="69"/>
      <c r="AD115" s="69"/>
      <c r="AE115" s="69"/>
      <c r="AF115" s="67" t="s">
        <v>134</v>
      </c>
      <c r="AG115" s="73" t="s">
        <v>135</v>
      </c>
      <c r="AH115" s="76"/>
      <c r="AI115" s="47" t="str">
        <f t="shared" si="4"/>
        <v>ldctel@gmail.com,</v>
      </c>
    </row>
    <row r="116" spans="1:35" ht="79.5" customHeight="1">
      <c r="A116" s="111" t="str">
        <f t="shared" si="5"/>
        <v>Nguyễn Kiên Cường 18/09/1982</v>
      </c>
      <c r="B116" s="63">
        <v>110</v>
      </c>
      <c r="C116" s="68">
        <v>18057600</v>
      </c>
      <c r="D116" s="65" t="s">
        <v>274</v>
      </c>
      <c r="E116" s="65" t="s">
        <v>132</v>
      </c>
      <c r="F116" s="66"/>
      <c r="G116" s="67" t="s">
        <v>275</v>
      </c>
      <c r="H116" s="68" t="s">
        <v>46</v>
      </c>
      <c r="I116" s="68" t="s">
        <v>35</v>
      </c>
      <c r="J116" s="68" t="s">
        <v>251</v>
      </c>
      <c r="K116" s="68" t="s">
        <v>47</v>
      </c>
      <c r="L116" s="63"/>
      <c r="M116" s="69" t="s">
        <v>106</v>
      </c>
      <c r="N116" s="69"/>
      <c r="O116" s="63" t="s">
        <v>276</v>
      </c>
      <c r="P116" s="63" t="s">
        <v>277</v>
      </c>
      <c r="Q116" s="63" t="s">
        <v>120</v>
      </c>
      <c r="R116" s="63" t="s">
        <v>278</v>
      </c>
      <c r="S116" s="69"/>
      <c r="T116" s="70"/>
      <c r="U116" s="71"/>
      <c r="V116" s="72"/>
      <c r="W116" s="69" t="s">
        <v>33</v>
      </c>
      <c r="X116" s="68" t="s">
        <v>79</v>
      </c>
      <c r="Y116" s="70"/>
      <c r="Z116" s="69"/>
      <c r="AA116" s="69"/>
      <c r="AB116" s="69"/>
      <c r="AC116" s="69"/>
      <c r="AD116" s="69"/>
      <c r="AE116" s="69"/>
      <c r="AF116" s="67" t="s">
        <v>279</v>
      </c>
      <c r="AG116" s="73" t="s">
        <v>280</v>
      </c>
      <c r="AH116" s="76"/>
      <c r="AI116" s="47" t="str">
        <f t="shared" si="4"/>
        <v>kiencuongvn@gmail.com,</v>
      </c>
    </row>
    <row r="117" spans="1:35" ht="79.5" customHeight="1">
      <c r="A117" s="111" t="str">
        <f t="shared" si="5"/>
        <v>Lê Thanh Hà 27/05/1996</v>
      </c>
      <c r="B117" s="63">
        <v>111</v>
      </c>
      <c r="C117" s="68">
        <v>18057605</v>
      </c>
      <c r="D117" s="65" t="s">
        <v>340</v>
      </c>
      <c r="E117" s="65" t="s">
        <v>243</v>
      </c>
      <c r="F117" s="66"/>
      <c r="G117" s="67" t="s">
        <v>341</v>
      </c>
      <c r="H117" s="68" t="s">
        <v>42</v>
      </c>
      <c r="I117" s="68" t="s">
        <v>38</v>
      </c>
      <c r="J117" s="68" t="s">
        <v>251</v>
      </c>
      <c r="K117" s="68" t="s">
        <v>47</v>
      </c>
      <c r="L117" s="63"/>
      <c r="M117" s="69" t="s">
        <v>106</v>
      </c>
      <c r="N117" s="69"/>
      <c r="O117" s="63" t="s">
        <v>807</v>
      </c>
      <c r="P117" s="63" t="s">
        <v>808</v>
      </c>
      <c r="Q117" s="63" t="s">
        <v>120</v>
      </c>
      <c r="R117" s="63" t="s">
        <v>809</v>
      </c>
      <c r="S117" s="69"/>
      <c r="T117" s="70"/>
      <c r="U117" s="71"/>
      <c r="V117" s="72"/>
      <c r="W117" s="69" t="s">
        <v>33</v>
      </c>
      <c r="X117" s="68" t="s">
        <v>79</v>
      </c>
      <c r="Y117" s="70"/>
      <c r="Z117" s="69"/>
      <c r="AA117" s="69"/>
      <c r="AB117" s="69"/>
      <c r="AC117" s="69"/>
      <c r="AD117" s="69"/>
      <c r="AE117" s="69"/>
      <c r="AF117" s="67" t="s">
        <v>342</v>
      </c>
      <c r="AG117" s="73" t="s">
        <v>343</v>
      </c>
      <c r="AH117" s="76"/>
      <c r="AI117" s="47" t="str">
        <f t="shared" si="4"/>
        <v>hathanh00096@gmail.com,</v>
      </c>
    </row>
    <row r="118" spans="1:35" ht="79.5" customHeight="1">
      <c r="A118" s="111" t="str">
        <f t="shared" si="5"/>
        <v>Lương Thị Thu Hà 27/09/1996</v>
      </c>
      <c r="B118" s="63">
        <v>112</v>
      </c>
      <c r="C118" s="68">
        <v>18057606</v>
      </c>
      <c r="D118" s="65" t="s">
        <v>464</v>
      </c>
      <c r="E118" s="65" t="s">
        <v>243</v>
      </c>
      <c r="F118" s="66"/>
      <c r="G118" s="67" t="s">
        <v>465</v>
      </c>
      <c r="H118" s="68" t="s">
        <v>583</v>
      </c>
      <c r="I118" s="68" t="s">
        <v>38</v>
      </c>
      <c r="J118" s="68" t="s">
        <v>251</v>
      </c>
      <c r="K118" s="68" t="s">
        <v>47</v>
      </c>
      <c r="L118" s="63"/>
      <c r="M118" s="69"/>
      <c r="N118" s="69"/>
      <c r="O118" s="63" t="s">
        <v>863</v>
      </c>
      <c r="P118" s="63" t="s">
        <v>861</v>
      </c>
      <c r="Q118" s="63" t="s">
        <v>120</v>
      </c>
      <c r="R118" s="63" t="s">
        <v>864</v>
      </c>
      <c r="S118" s="69"/>
      <c r="T118" s="70"/>
      <c r="U118" s="71"/>
      <c r="V118" s="72"/>
      <c r="W118" s="69" t="s">
        <v>33</v>
      </c>
      <c r="X118" s="68" t="s">
        <v>79</v>
      </c>
      <c r="Y118" s="70"/>
      <c r="Z118" s="69"/>
      <c r="AA118" s="69"/>
      <c r="AB118" s="69"/>
      <c r="AC118" s="69"/>
      <c r="AD118" s="69"/>
      <c r="AE118" s="69"/>
      <c r="AF118" s="67" t="s">
        <v>466</v>
      </c>
      <c r="AG118" s="73" t="s">
        <v>1262</v>
      </c>
      <c r="AH118" s="76"/>
      <c r="AI118" s="47" t="str">
        <f t="shared" si="4"/>
        <v xml:space="preserve"> luonqha@gmail.com ,</v>
      </c>
    </row>
    <row r="119" spans="1:35" ht="79.5" customHeight="1">
      <c r="A119" s="111" t="str">
        <f t="shared" si="5"/>
        <v>Nguyễn Thị Bích Hạnh 27/08/1994</v>
      </c>
      <c r="B119" s="63">
        <v>113</v>
      </c>
      <c r="C119" s="68">
        <v>18057607</v>
      </c>
      <c r="D119" s="65" t="s">
        <v>460</v>
      </c>
      <c r="E119" s="65" t="s">
        <v>187</v>
      </c>
      <c r="F119" s="66"/>
      <c r="G119" s="67" t="s">
        <v>461</v>
      </c>
      <c r="H119" s="68" t="s">
        <v>42</v>
      </c>
      <c r="I119" s="68" t="s">
        <v>38</v>
      </c>
      <c r="J119" s="68" t="s">
        <v>251</v>
      </c>
      <c r="K119" s="68" t="s">
        <v>47</v>
      </c>
      <c r="L119" s="63"/>
      <c r="M119" s="69" t="s">
        <v>106</v>
      </c>
      <c r="N119" s="69"/>
      <c r="O119" s="63" t="s">
        <v>860</v>
      </c>
      <c r="P119" s="63" t="s">
        <v>861</v>
      </c>
      <c r="Q119" s="63" t="s">
        <v>120</v>
      </c>
      <c r="R119" s="63" t="s">
        <v>862</v>
      </c>
      <c r="S119" s="69"/>
      <c r="T119" s="70"/>
      <c r="U119" s="71"/>
      <c r="V119" s="72"/>
      <c r="W119" s="69" t="s">
        <v>33</v>
      </c>
      <c r="X119" s="68" t="s">
        <v>79</v>
      </c>
      <c r="Y119" s="70"/>
      <c r="Z119" s="69"/>
      <c r="AA119" s="69"/>
      <c r="AB119" s="69"/>
      <c r="AC119" s="69"/>
      <c r="AD119" s="69"/>
      <c r="AE119" s="69"/>
      <c r="AF119" s="67" t="s">
        <v>462</v>
      </c>
      <c r="AG119" s="73" t="s">
        <v>463</v>
      </c>
      <c r="AH119" s="76" t="s">
        <v>71</v>
      </c>
      <c r="AI119" s="47" t="str">
        <f t="shared" si="4"/>
        <v>nguyenhanh278@gmail.com,</v>
      </c>
    </row>
    <row r="120" spans="1:35" ht="79.5" customHeight="1">
      <c r="A120" s="111" t="str">
        <f t="shared" si="5"/>
        <v>Bùi Trần Hoàn 28/08/1991</v>
      </c>
      <c r="B120" s="63">
        <v>114</v>
      </c>
      <c r="C120" s="68">
        <v>18057609</v>
      </c>
      <c r="D120" s="65" t="s">
        <v>590</v>
      </c>
      <c r="E120" s="65" t="s">
        <v>591</v>
      </c>
      <c r="F120" s="66"/>
      <c r="G120" s="67" t="s">
        <v>592</v>
      </c>
      <c r="H120" s="68" t="s">
        <v>748</v>
      </c>
      <c r="I120" s="68" t="s">
        <v>35</v>
      </c>
      <c r="J120" s="68" t="s">
        <v>251</v>
      </c>
      <c r="K120" s="68" t="s">
        <v>47</v>
      </c>
      <c r="L120" s="63"/>
      <c r="M120" s="69" t="s">
        <v>106</v>
      </c>
      <c r="N120" s="69"/>
      <c r="O120" s="63" t="s">
        <v>936</v>
      </c>
      <c r="P120" s="63" t="s">
        <v>937</v>
      </c>
      <c r="Q120" s="63" t="s">
        <v>938</v>
      </c>
      <c r="R120" s="63" t="s">
        <v>939</v>
      </c>
      <c r="S120" s="69"/>
      <c r="T120" s="70"/>
      <c r="U120" s="71"/>
      <c r="V120" s="72"/>
      <c r="W120" s="69" t="s">
        <v>33</v>
      </c>
      <c r="X120" s="68" t="s">
        <v>79</v>
      </c>
      <c r="Y120" s="70"/>
      <c r="Z120" s="69"/>
      <c r="AA120" s="69"/>
      <c r="AB120" s="69"/>
      <c r="AC120" s="69"/>
      <c r="AD120" s="69"/>
      <c r="AE120" s="69"/>
      <c r="AF120" s="67" t="s">
        <v>593</v>
      </c>
      <c r="AG120" s="73" t="s">
        <v>594</v>
      </c>
      <c r="AH120" s="76"/>
      <c r="AI120" s="47" t="str">
        <f t="shared" si="4"/>
        <v>tranhoan.nli@gmail.com,</v>
      </c>
    </row>
    <row r="121" spans="1:35" ht="79.5" customHeight="1">
      <c r="A121" s="111" t="str">
        <f t="shared" si="5"/>
        <v>Đinh Thị Lan Hương 26/08/1992</v>
      </c>
      <c r="B121" s="63">
        <v>115</v>
      </c>
      <c r="C121" s="68">
        <v>17058255</v>
      </c>
      <c r="D121" s="65" t="s">
        <v>1084</v>
      </c>
      <c r="E121" s="65" t="s">
        <v>282</v>
      </c>
      <c r="F121" s="66" t="s">
        <v>1085</v>
      </c>
      <c r="G121" s="67" t="s">
        <v>1086</v>
      </c>
      <c r="H121" s="68" t="s">
        <v>46</v>
      </c>
      <c r="I121" s="68" t="s">
        <v>38</v>
      </c>
      <c r="J121" s="68" t="s">
        <v>251</v>
      </c>
      <c r="K121" s="68" t="s">
        <v>39</v>
      </c>
      <c r="L121" s="63"/>
      <c r="M121" s="69"/>
      <c r="N121" s="69"/>
      <c r="O121" s="63" t="s">
        <v>1087</v>
      </c>
      <c r="P121" s="63" t="s">
        <v>1032</v>
      </c>
      <c r="Q121" s="63" t="s">
        <v>601</v>
      </c>
      <c r="R121" s="63" t="s">
        <v>1088</v>
      </c>
      <c r="S121" s="69"/>
      <c r="T121" s="70"/>
      <c r="U121" s="71"/>
      <c r="V121" s="72"/>
      <c r="W121" s="69" t="s">
        <v>33</v>
      </c>
      <c r="X121" s="68" t="s">
        <v>45</v>
      </c>
      <c r="Y121" s="70"/>
      <c r="Z121" s="69"/>
      <c r="AA121" s="69"/>
      <c r="AB121" s="69"/>
      <c r="AC121" s="69"/>
      <c r="AD121" s="69"/>
      <c r="AE121" s="69"/>
      <c r="AF121" s="67" t="s">
        <v>1089</v>
      </c>
      <c r="AG121" s="73" t="s">
        <v>1090</v>
      </c>
      <c r="AH121" s="76">
        <v>14025</v>
      </c>
      <c r="AI121" s="47" t="str">
        <f t="shared" si="4"/>
        <v>lanhuong26139@gmail.com,</v>
      </c>
    </row>
    <row r="122" spans="1:35" ht="79.5" customHeight="1">
      <c r="A122" s="111" t="str">
        <f t="shared" si="5"/>
        <v>Phạm Thế Lam 12/12/1982</v>
      </c>
      <c r="B122" s="63">
        <v>116</v>
      </c>
      <c r="C122" s="68">
        <v>18057614</v>
      </c>
      <c r="D122" s="65" t="s">
        <v>1079</v>
      </c>
      <c r="E122" s="65" t="s">
        <v>1080</v>
      </c>
      <c r="F122" s="66"/>
      <c r="G122" s="67" t="s">
        <v>1081</v>
      </c>
      <c r="H122" s="68" t="s">
        <v>42</v>
      </c>
      <c r="I122" s="68" t="s">
        <v>35</v>
      </c>
      <c r="J122" s="68" t="s">
        <v>251</v>
      </c>
      <c r="K122" s="68" t="s">
        <v>47</v>
      </c>
      <c r="L122" s="63"/>
      <c r="M122" s="69" t="s">
        <v>106</v>
      </c>
      <c r="N122" s="69"/>
      <c r="O122" s="63" t="s">
        <v>1167</v>
      </c>
      <c r="P122" s="63" t="s">
        <v>1032</v>
      </c>
      <c r="Q122" s="63" t="s">
        <v>751</v>
      </c>
      <c r="R122" s="63" t="s">
        <v>1168</v>
      </c>
      <c r="S122" s="69"/>
      <c r="T122" s="70"/>
      <c r="U122" s="71"/>
      <c r="V122" s="72"/>
      <c r="W122" s="69" t="s">
        <v>33</v>
      </c>
      <c r="X122" s="68" t="s">
        <v>79</v>
      </c>
      <c r="Y122" s="70"/>
      <c r="Z122" s="69"/>
      <c r="AA122" s="69"/>
      <c r="AB122" s="69"/>
      <c r="AC122" s="69"/>
      <c r="AD122" s="69"/>
      <c r="AE122" s="69"/>
      <c r="AF122" s="67" t="s">
        <v>1082</v>
      </c>
      <c r="AG122" s="73" t="s">
        <v>1083</v>
      </c>
      <c r="AH122" s="76"/>
      <c r="AI122" s="47" t="str">
        <f t="shared" si="4"/>
        <v>lam309@gmail.com,</v>
      </c>
    </row>
    <row r="123" spans="1:35" ht="79.5" customHeight="1">
      <c r="A123" s="111" t="str">
        <f t="shared" si="5"/>
        <v>Phan Minh Ngọc 23/12/1994</v>
      </c>
      <c r="B123" s="63">
        <v>117</v>
      </c>
      <c r="C123" s="64" t="s">
        <v>688</v>
      </c>
      <c r="D123" s="65" t="s">
        <v>679</v>
      </c>
      <c r="E123" s="65" t="s">
        <v>680</v>
      </c>
      <c r="F123" s="66"/>
      <c r="G123" s="67" t="s">
        <v>681</v>
      </c>
      <c r="H123" s="68" t="s">
        <v>380</v>
      </c>
      <c r="I123" s="68" t="s">
        <v>35</v>
      </c>
      <c r="J123" s="68" t="s">
        <v>251</v>
      </c>
      <c r="K123" s="68" t="s">
        <v>47</v>
      </c>
      <c r="L123" s="63"/>
      <c r="M123" s="69" t="s">
        <v>53</v>
      </c>
      <c r="N123" s="69"/>
      <c r="O123" s="63" t="s">
        <v>682</v>
      </c>
      <c r="P123" s="63" t="s">
        <v>683</v>
      </c>
      <c r="Q123" s="63" t="s">
        <v>684</v>
      </c>
      <c r="R123" s="63" t="s">
        <v>685</v>
      </c>
      <c r="S123" s="69"/>
      <c r="T123" s="70"/>
      <c r="U123" s="71"/>
      <c r="V123" s="72"/>
      <c r="W123" s="69" t="s">
        <v>33</v>
      </c>
      <c r="X123" s="68" t="s">
        <v>79</v>
      </c>
      <c r="Y123" s="70"/>
      <c r="Z123" s="69"/>
      <c r="AA123" s="69"/>
      <c r="AB123" s="69"/>
      <c r="AC123" s="69"/>
      <c r="AD123" s="69"/>
      <c r="AE123" s="69"/>
      <c r="AF123" s="67" t="s">
        <v>686</v>
      </c>
      <c r="AG123" s="73" t="s">
        <v>687</v>
      </c>
      <c r="AH123" s="76"/>
      <c r="AI123" s="47" t="str">
        <f t="shared" si="4"/>
        <v>phanminhngoc.pdu@gmail.com,</v>
      </c>
    </row>
    <row r="124" spans="1:35" ht="79.5" customHeight="1">
      <c r="A124" s="111" t="str">
        <f t="shared" si="5"/>
        <v>Hoàng Thị Thu Phương 09/03/1982</v>
      </c>
      <c r="B124" s="63">
        <v>118</v>
      </c>
      <c r="C124" s="68">
        <v>18057619</v>
      </c>
      <c r="D124" s="65" t="s">
        <v>162</v>
      </c>
      <c r="E124" s="65" t="s">
        <v>158</v>
      </c>
      <c r="F124" s="66"/>
      <c r="G124" s="67" t="s">
        <v>163</v>
      </c>
      <c r="H124" s="68" t="s">
        <v>380</v>
      </c>
      <c r="I124" s="68" t="s">
        <v>38</v>
      </c>
      <c r="J124" s="68" t="s">
        <v>251</v>
      </c>
      <c r="K124" s="68" t="s">
        <v>47</v>
      </c>
      <c r="L124" s="63"/>
      <c r="M124" s="69" t="s">
        <v>106</v>
      </c>
      <c r="N124" s="69"/>
      <c r="O124" s="63" t="s">
        <v>737</v>
      </c>
      <c r="P124" s="63" t="s">
        <v>735</v>
      </c>
      <c r="Q124" s="63" t="s">
        <v>120</v>
      </c>
      <c r="R124" s="63" t="s">
        <v>738</v>
      </c>
      <c r="S124" s="69"/>
      <c r="T124" s="70"/>
      <c r="U124" s="71"/>
      <c r="V124" s="72"/>
      <c r="W124" s="69" t="s">
        <v>33</v>
      </c>
      <c r="X124" s="68" t="s">
        <v>79</v>
      </c>
      <c r="Y124" s="70"/>
      <c r="Z124" s="69"/>
      <c r="AA124" s="69"/>
      <c r="AB124" s="69"/>
      <c r="AC124" s="69"/>
      <c r="AD124" s="69"/>
      <c r="AE124" s="69"/>
      <c r="AF124" s="67" t="s">
        <v>164</v>
      </c>
      <c r="AG124" s="73" t="s">
        <v>165</v>
      </c>
      <c r="AH124" s="76"/>
      <c r="AI124" s="47" t="str">
        <f t="shared" si="4"/>
        <v>hoangthuphuong14@gmail.com,</v>
      </c>
    </row>
    <row r="125" spans="1:35" ht="79.5" customHeight="1">
      <c r="A125" s="111" t="str">
        <f t="shared" si="5"/>
        <v>Hồ Thị Phương 05/12/1990</v>
      </c>
      <c r="B125" s="63">
        <v>119</v>
      </c>
      <c r="C125" s="68">
        <v>18057620</v>
      </c>
      <c r="D125" s="65" t="s">
        <v>266</v>
      </c>
      <c r="E125" s="65" t="s">
        <v>158</v>
      </c>
      <c r="F125" s="66"/>
      <c r="G125" s="67" t="s">
        <v>267</v>
      </c>
      <c r="H125" s="68" t="s">
        <v>748</v>
      </c>
      <c r="I125" s="68" t="s">
        <v>38</v>
      </c>
      <c r="J125" s="68" t="s">
        <v>251</v>
      </c>
      <c r="K125" s="68" t="s">
        <v>47</v>
      </c>
      <c r="L125" s="63"/>
      <c r="M125" s="69" t="s">
        <v>106</v>
      </c>
      <c r="N125" s="69"/>
      <c r="O125" s="63" t="s">
        <v>776</v>
      </c>
      <c r="P125" s="63" t="s">
        <v>777</v>
      </c>
      <c r="Q125" s="63" t="s">
        <v>120</v>
      </c>
      <c r="R125" s="63" t="s">
        <v>778</v>
      </c>
      <c r="S125" s="69"/>
      <c r="T125" s="70"/>
      <c r="U125" s="71"/>
      <c r="V125" s="72"/>
      <c r="W125" s="69" t="s">
        <v>33</v>
      </c>
      <c r="X125" s="68" t="s">
        <v>79</v>
      </c>
      <c r="Y125" s="70"/>
      <c r="Z125" s="69"/>
      <c r="AA125" s="69"/>
      <c r="AB125" s="69"/>
      <c r="AC125" s="69"/>
      <c r="AD125" s="69"/>
      <c r="AE125" s="69"/>
      <c r="AF125" s="67" t="s">
        <v>268</v>
      </c>
      <c r="AG125" s="73" t="s">
        <v>269</v>
      </c>
      <c r="AH125" s="76"/>
      <c r="AI125" s="47" t="str">
        <f t="shared" si="4"/>
        <v>phuongho.hlu@gmail.com,</v>
      </c>
    </row>
    <row r="126" spans="1:35" ht="79.5" customHeight="1">
      <c r="A126" s="111" t="str">
        <f t="shared" si="5"/>
        <v>Lê Thị Phương 17/05/1989</v>
      </c>
      <c r="B126" s="63">
        <v>120</v>
      </c>
      <c r="C126" s="68">
        <v>18057621</v>
      </c>
      <c r="D126" s="65" t="s">
        <v>157</v>
      </c>
      <c r="E126" s="65" t="s">
        <v>158</v>
      </c>
      <c r="F126" s="66"/>
      <c r="G126" s="67" t="s">
        <v>159</v>
      </c>
      <c r="H126" s="68" t="s">
        <v>411</v>
      </c>
      <c r="I126" s="68" t="s">
        <v>38</v>
      </c>
      <c r="J126" s="68" t="s">
        <v>251</v>
      </c>
      <c r="K126" s="68" t="s">
        <v>47</v>
      </c>
      <c r="L126" s="63"/>
      <c r="M126" s="69" t="s">
        <v>106</v>
      </c>
      <c r="N126" s="69"/>
      <c r="O126" s="63" t="s">
        <v>734</v>
      </c>
      <c r="P126" s="63" t="s">
        <v>735</v>
      </c>
      <c r="Q126" s="63" t="s">
        <v>120</v>
      </c>
      <c r="R126" s="63" t="s">
        <v>736</v>
      </c>
      <c r="S126" s="69"/>
      <c r="T126" s="70"/>
      <c r="U126" s="71"/>
      <c r="V126" s="72"/>
      <c r="W126" s="69" t="s">
        <v>33</v>
      </c>
      <c r="X126" s="68" t="s">
        <v>79</v>
      </c>
      <c r="Y126" s="70"/>
      <c r="Z126" s="69"/>
      <c r="AA126" s="69"/>
      <c r="AB126" s="69"/>
      <c r="AC126" s="69"/>
      <c r="AD126" s="69"/>
      <c r="AE126" s="69"/>
      <c r="AF126" s="67" t="s">
        <v>160</v>
      </c>
      <c r="AG126" s="73" t="s">
        <v>161</v>
      </c>
      <c r="AH126" s="76"/>
      <c r="AI126" s="47" t="str">
        <f t="shared" si="4"/>
        <v>lephuong0009@gmail.com,</v>
      </c>
    </row>
    <row r="127" spans="1:35" ht="79.5" customHeight="1">
      <c r="A127" s="111" t="str">
        <f t="shared" si="5"/>
        <v>Hoàng Thị Phượng 21/07/1985</v>
      </c>
      <c r="B127" s="63">
        <v>121</v>
      </c>
      <c r="C127" s="68">
        <v>16055274</v>
      </c>
      <c r="D127" s="65" t="s">
        <v>363</v>
      </c>
      <c r="E127" s="65" t="s">
        <v>69</v>
      </c>
      <c r="F127" s="66" t="s">
        <v>1054</v>
      </c>
      <c r="G127" s="67" t="s">
        <v>1055</v>
      </c>
      <c r="H127" s="68" t="s">
        <v>34</v>
      </c>
      <c r="I127" s="68" t="s">
        <v>38</v>
      </c>
      <c r="J127" s="68" t="s">
        <v>251</v>
      </c>
      <c r="K127" s="68" t="s">
        <v>116</v>
      </c>
      <c r="L127" s="63" t="s">
        <v>252</v>
      </c>
      <c r="M127" s="69" t="s">
        <v>260</v>
      </c>
      <c r="N127" s="69"/>
      <c r="O127" s="63" t="s">
        <v>1056</v>
      </c>
      <c r="P127" s="63" t="s">
        <v>1057</v>
      </c>
      <c r="Q127" s="63" t="s">
        <v>1058</v>
      </c>
      <c r="R127" s="63" t="s">
        <v>1059</v>
      </c>
      <c r="S127" s="69" t="e">
        <v>#N/A</v>
      </c>
      <c r="T127" s="70"/>
      <c r="U127" s="71" t="e">
        <v>#N/A</v>
      </c>
      <c r="V127" s="72" t="e">
        <v>#N/A</v>
      </c>
      <c r="W127" s="69" t="s">
        <v>33</v>
      </c>
      <c r="X127" s="68" t="s">
        <v>257</v>
      </c>
      <c r="Y127" s="70"/>
      <c r="Z127" s="69"/>
      <c r="AA127" s="69"/>
      <c r="AB127" s="69"/>
      <c r="AC127" s="69"/>
      <c r="AD127" s="69"/>
      <c r="AE127" s="69"/>
      <c r="AF127" s="67" t="s">
        <v>1060</v>
      </c>
      <c r="AG127" s="73" t="s">
        <v>1061</v>
      </c>
      <c r="AH127" s="78" t="s">
        <v>986</v>
      </c>
      <c r="AI127" s="47" t="str">
        <f t="shared" si="4"/>
        <v>htphuong.vph@gmail.com,</v>
      </c>
    </row>
    <row r="128" spans="1:35" ht="79.5" customHeight="1">
      <c r="A128" s="111" t="str">
        <f t="shared" si="5"/>
        <v>Lê Hoàng Sơn 04/07/1991</v>
      </c>
      <c r="B128" s="63">
        <v>122</v>
      </c>
      <c r="C128" s="68">
        <v>16055280</v>
      </c>
      <c r="D128" s="65" t="s">
        <v>449</v>
      </c>
      <c r="E128" s="65" t="s">
        <v>61</v>
      </c>
      <c r="F128" s="66"/>
      <c r="G128" s="67" t="s">
        <v>450</v>
      </c>
      <c r="H128" s="68" t="s">
        <v>451</v>
      </c>
      <c r="I128" s="68" t="s">
        <v>35</v>
      </c>
      <c r="J128" s="68" t="s">
        <v>251</v>
      </c>
      <c r="K128" s="68" t="s">
        <v>116</v>
      </c>
      <c r="L128" s="63"/>
      <c r="M128" s="69" t="s">
        <v>106</v>
      </c>
      <c r="N128" s="69"/>
      <c r="O128" s="63" t="s">
        <v>452</v>
      </c>
      <c r="P128" s="63" t="s">
        <v>453</v>
      </c>
      <c r="Q128" s="63" t="s">
        <v>120</v>
      </c>
      <c r="R128" s="63" t="s">
        <v>454</v>
      </c>
      <c r="S128" s="69"/>
      <c r="T128" s="70"/>
      <c r="U128" s="71"/>
      <c r="V128" s="72"/>
      <c r="W128" s="69" t="s">
        <v>33</v>
      </c>
      <c r="X128" s="68" t="s">
        <v>257</v>
      </c>
      <c r="Y128" s="70"/>
      <c r="Z128" s="69"/>
      <c r="AA128" s="69"/>
      <c r="AB128" s="69"/>
      <c r="AC128" s="69"/>
      <c r="AD128" s="69"/>
      <c r="AE128" s="69"/>
      <c r="AF128" s="67" t="s">
        <v>455</v>
      </c>
      <c r="AG128" s="73" t="s">
        <v>1263</v>
      </c>
      <c r="AH128" s="76"/>
      <c r="AI128" s="47" t="str">
        <f t="shared" si="4"/>
        <v>hoangson.jackie@gmail.com,</v>
      </c>
    </row>
    <row r="129" spans="1:35" ht="79.5" customHeight="1">
      <c r="A129" s="111" t="str">
        <f t="shared" si="5"/>
        <v>Lê Thị Tầm 08/10/1995</v>
      </c>
      <c r="B129" s="63">
        <v>123</v>
      </c>
      <c r="C129" s="68">
        <v>18057624</v>
      </c>
      <c r="D129" s="65" t="s">
        <v>157</v>
      </c>
      <c r="E129" s="65" t="s">
        <v>585</v>
      </c>
      <c r="F129" s="66"/>
      <c r="G129" s="67" t="s">
        <v>586</v>
      </c>
      <c r="H129" s="68" t="s">
        <v>411</v>
      </c>
      <c r="I129" s="68" t="s">
        <v>38</v>
      </c>
      <c r="J129" s="68" t="s">
        <v>251</v>
      </c>
      <c r="K129" s="68" t="s">
        <v>47</v>
      </c>
      <c r="L129" s="63"/>
      <c r="M129" s="69" t="s">
        <v>106</v>
      </c>
      <c r="N129" s="69"/>
      <c r="O129" s="63" t="s">
        <v>934</v>
      </c>
      <c r="P129" s="63" t="s">
        <v>875</v>
      </c>
      <c r="Q129" s="63" t="s">
        <v>120</v>
      </c>
      <c r="R129" s="63" t="s">
        <v>935</v>
      </c>
      <c r="S129" s="69"/>
      <c r="T129" s="70"/>
      <c r="U129" s="71"/>
      <c r="V129" s="72"/>
      <c r="W129" s="69" t="s">
        <v>587</v>
      </c>
      <c r="X129" s="68" t="s">
        <v>79</v>
      </c>
      <c r="Y129" s="70"/>
      <c r="Z129" s="69"/>
      <c r="AA129" s="69"/>
      <c r="AB129" s="69"/>
      <c r="AC129" s="69"/>
      <c r="AD129" s="69"/>
      <c r="AE129" s="69"/>
      <c r="AF129" s="67" t="s">
        <v>588</v>
      </c>
      <c r="AG129" s="73" t="s">
        <v>589</v>
      </c>
      <c r="AH129" s="76" t="s">
        <v>989</v>
      </c>
      <c r="AI129" s="47" t="str">
        <f t="shared" si="4"/>
        <v>letam.qtkd.vh@gmail.com,</v>
      </c>
    </row>
    <row r="130" spans="1:35" ht="79.5" customHeight="1">
      <c r="A130" s="111" t="str">
        <f t="shared" si="5"/>
        <v>Nguyễn Mạnh Toàn 23/05/1985</v>
      </c>
      <c r="B130" s="63">
        <v>124</v>
      </c>
      <c r="C130" s="68">
        <v>16055064</v>
      </c>
      <c r="D130" s="65" t="s">
        <v>113</v>
      </c>
      <c r="E130" s="65" t="s">
        <v>114</v>
      </c>
      <c r="F130" s="66"/>
      <c r="G130" s="67" t="s">
        <v>115</v>
      </c>
      <c r="H130" s="68" t="s">
        <v>34</v>
      </c>
      <c r="I130" s="64" t="s">
        <v>35</v>
      </c>
      <c r="J130" s="68" t="s">
        <v>251</v>
      </c>
      <c r="K130" s="68" t="s">
        <v>116</v>
      </c>
      <c r="L130" s="63"/>
      <c r="M130" s="69" t="s">
        <v>117</v>
      </c>
      <c r="N130" s="69"/>
      <c r="O130" s="63" t="s">
        <v>118</v>
      </c>
      <c r="P130" s="63" t="s">
        <v>119</v>
      </c>
      <c r="Q130" s="63" t="s">
        <v>120</v>
      </c>
      <c r="R130" s="63" t="s">
        <v>123</v>
      </c>
      <c r="S130" s="69"/>
      <c r="T130" s="70"/>
      <c r="U130" s="71"/>
      <c r="V130" s="72"/>
      <c r="W130" s="69" t="s">
        <v>33</v>
      </c>
      <c r="X130" s="68" t="s">
        <v>124</v>
      </c>
      <c r="Y130" s="70"/>
      <c r="Z130" s="69"/>
      <c r="AA130" s="69"/>
      <c r="AB130" s="69"/>
      <c r="AC130" s="69"/>
      <c r="AD130" s="69"/>
      <c r="AE130" s="69"/>
      <c r="AF130" s="67" t="s">
        <v>121</v>
      </c>
      <c r="AG130" s="73" t="s">
        <v>122</v>
      </c>
      <c r="AH130" s="76">
        <v>18825</v>
      </c>
      <c r="AI130" s="47" t="str">
        <f t="shared" si="4"/>
        <v>toannguyen.gov@gmail.com,</v>
      </c>
    </row>
    <row r="131" spans="1:35" ht="79.5" customHeight="1">
      <c r="A131" s="111" t="str">
        <f t="shared" si="5"/>
        <v>Phạm Tiến Tuấn 28/11/1992</v>
      </c>
      <c r="B131" s="63">
        <v>125</v>
      </c>
      <c r="C131" s="68">
        <v>18057630</v>
      </c>
      <c r="D131" s="65" t="s">
        <v>627</v>
      </c>
      <c r="E131" s="65" t="s">
        <v>177</v>
      </c>
      <c r="F131" s="66"/>
      <c r="G131" s="67" t="s">
        <v>628</v>
      </c>
      <c r="H131" s="68" t="s">
        <v>439</v>
      </c>
      <c r="I131" s="68" t="s">
        <v>35</v>
      </c>
      <c r="J131" s="68" t="s">
        <v>251</v>
      </c>
      <c r="K131" s="68" t="s">
        <v>47</v>
      </c>
      <c r="L131" s="63"/>
      <c r="M131" s="69" t="s">
        <v>106</v>
      </c>
      <c r="N131" s="69"/>
      <c r="O131" s="63" t="s">
        <v>952</v>
      </c>
      <c r="P131" s="63" t="s">
        <v>953</v>
      </c>
      <c r="Q131" s="63" t="s">
        <v>120</v>
      </c>
      <c r="R131" s="63" t="s">
        <v>954</v>
      </c>
      <c r="S131" s="69"/>
      <c r="T131" s="70"/>
      <c r="U131" s="71"/>
      <c r="V131" s="72"/>
      <c r="W131" s="69" t="s">
        <v>33</v>
      </c>
      <c r="X131" s="68" t="s">
        <v>79</v>
      </c>
      <c r="Y131" s="70"/>
      <c r="Z131" s="69"/>
      <c r="AA131" s="69"/>
      <c r="AB131" s="69"/>
      <c r="AC131" s="69"/>
      <c r="AD131" s="69"/>
      <c r="AE131" s="69"/>
      <c r="AF131" s="67" t="s">
        <v>629</v>
      </c>
      <c r="AG131" s="73" t="s">
        <v>630</v>
      </c>
      <c r="AH131" s="76">
        <v>25500</v>
      </c>
      <c r="AI131" s="47" t="str">
        <f t="shared" si="4"/>
        <v>phamtientuanvn1992@gmail.com,</v>
      </c>
    </row>
    <row r="132" spans="1:35" ht="79.5" customHeight="1">
      <c r="A132" s="111" t="str">
        <f t="shared" ref="A132:A151" si="6">TRIM(D132)&amp;" "&amp;TRIM(E132)&amp;" "&amp;TRIM(G132)</f>
        <v>Vũ Minh Tuệ 13/12/1981</v>
      </c>
      <c r="B132" s="63">
        <v>126</v>
      </c>
      <c r="C132" s="68">
        <v>16055072</v>
      </c>
      <c r="D132" s="65" t="s">
        <v>1099</v>
      </c>
      <c r="E132" s="65" t="s">
        <v>1100</v>
      </c>
      <c r="F132" s="66" t="s">
        <v>1101</v>
      </c>
      <c r="G132" s="67" t="s">
        <v>1102</v>
      </c>
      <c r="H132" s="68" t="s">
        <v>77</v>
      </c>
      <c r="I132" s="68" t="s">
        <v>35</v>
      </c>
      <c r="J132" s="68" t="s">
        <v>1094</v>
      </c>
      <c r="K132" s="68" t="s">
        <v>116</v>
      </c>
      <c r="L132" s="63">
        <v>60340102</v>
      </c>
      <c r="M132" s="69"/>
      <c r="N132" s="69"/>
      <c r="O132" s="63" t="s">
        <v>1103</v>
      </c>
      <c r="P132" s="63" t="s">
        <v>833</v>
      </c>
      <c r="Q132" s="63" t="s">
        <v>120</v>
      </c>
      <c r="R132" s="63" t="s">
        <v>1104</v>
      </c>
      <c r="S132" s="69" t="e">
        <v>#N/A</v>
      </c>
      <c r="T132" s="70"/>
      <c r="U132" s="71" t="e">
        <v>#N/A</v>
      </c>
      <c r="V132" s="72" t="e">
        <v>#N/A</v>
      </c>
      <c r="W132" s="69" t="s">
        <v>33</v>
      </c>
      <c r="X132" s="68" t="s">
        <v>979</v>
      </c>
      <c r="Y132" s="70"/>
      <c r="Z132" s="69"/>
      <c r="AA132" s="69"/>
      <c r="AB132" s="69"/>
      <c r="AC132" s="69"/>
      <c r="AD132" s="69"/>
      <c r="AE132" s="69"/>
      <c r="AF132" s="67" t="s">
        <v>1105</v>
      </c>
      <c r="AG132" s="73" t="s">
        <v>1106</v>
      </c>
      <c r="AH132" s="76" t="s">
        <v>1014</v>
      </c>
      <c r="AI132" s="47" t="str">
        <f t="shared" si="4"/>
        <v>tuevm81@gmail.com,</v>
      </c>
    </row>
    <row r="133" spans="1:35" ht="79.5" customHeight="1">
      <c r="A133" s="111" t="str">
        <f t="shared" si="6"/>
        <v>Phạm Thanh Tùng 06/11/1995</v>
      </c>
      <c r="B133" s="63">
        <v>127</v>
      </c>
      <c r="C133" s="68">
        <v>18057632</v>
      </c>
      <c r="D133" s="65" t="s">
        <v>217</v>
      </c>
      <c r="E133" s="65" t="s">
        <v>218</v>
      </c>
      <c r="F133" s="66"/>
      <c r="G133" s="67" t="s">
        <v>219</v>
      </c>
      <c r="H133" s="68" t="s">
        <v>380</v>
      </c>
      <c r="I133" s="68" t="s">
        <v>35</v>
      </c>
      <c r="J133" s="68" t="s">
        <v>251</v>
      </c>
      <c r="K133" s="68" t="s">
        <v>47</v>
      </c>
      <c r="L133" s="63"/>
      <c r="M133" s="69" t="s">
        <v>106</v>
      </c>
      <c r="N133" s="69"/>
      <c r="O133" s="63" t="s">
        <v>762</v>
      </c>
      <c r="P133" s="63" t="s">
        <v>763</v>
      </c>
      <c r="Q133" s="63" t="s">
        <v>764</v>
      </c>
      <c r="R133" s="63" t="s">
        <v>765</v>
      </c>
      <c r="S133" s="69"/>
      <c r="T133" s="70"/>
      <c r="U133" s="71"/>
      <c r="V133" s="72"/>
      <c r="W133" s="69" t="s">
        <v>37</v>
      </c>
      <c r="X133" s="68" t="s">
        <v>79</v>
      </c>
      <c r="Y133" s="70"/>
      <c r="Z133" s="69"/>
      <c r="AA133" s="69"/>
      <c r="AB133" s="69"/>
      <c r="AC133" s="69"/>
      <c r="AD133" s="69"/>
      <c r="AE133" s="69"/>
      <c r="AF133" s="67" t="s">
        <v>220</v>
      </c>
      <c r="AG133" s="73" t="s">
        <v>221</v>
      </c>
      <c r="AH133" s="76">
        <v>14700</v>
      </c>
      <c r="AI133" s="47" t="str">
        <f t="shared" ref="AI133:AI151" si="7">AG133&amp;","</f>
        <v>thanhtungvt611@gmail.com,</v>
      </c>
    </row>
    <row r="134" spans="1:35" ht="79.5" customHeight="1">
      <c r="A134" s="111" t="str">
        <f t="shared" si="6"/>
        <v>Nguyễn Văn Tuyên 25/12/1982</v>
      </c>
      <c r="B134" s="63">
        <v>128</v>
      </c>
      <c r="C134" s="68">
        <v>16055304</v>
      </c>
      <c r="D134" s="65" t="s">
        <v>247</v>
      </c>
      <c r="E134" s="65" t="s">
        <v>58</v>
      </c>
      <c r="F134" s="66" t="s">
        <v>248</v>
      </c>
      <c r="G134" s="67" t="s">
        <v>249</v>
      </c>
      <c r="H134" s="68" t="s">
        <v>250</v>
      </c>
      <c r="I134" s="68" t="s">
        <v>35</v>
      </c>
      <c r="J134" s="68" t="s">
        <v>251</v>
      </c>
      <c r="K134" s="68" t="s">
        <v>116</v>
      </c>
      <c r="L134" s="63" t="s">
        <v>252</v>
      </c>
      <c r="M134" s="69" t="s">
        <v>260</v>
      </c>
      <c r="N134" s="69"/>
      <c r="O134" s="63" t="s">
        <v>253</v>
      </c>
      <c r="P134" s="63" t="s">
        <v>254</v>
      </c>
      <c r="Q134" s="63" t="s">
        <v>255</v>
      </c>
      <c r="R134" s="63" t="s">
        <v>256</v>
      </c>
      <c r="S134" s="69" t="e">
        <v>#N/A</v>
      </c>
      <c r="T134" s="70"/>
      <c r="U134" s="71" t="e">
        <v>#N/A</v>
      </c>
      <c r="V134" s="72" t="e">
        <v>#N/A</v>
      </c>
      <c r="W134" s="69" t="s">
        <v>33</v>
      </c>
      <c r="X134" s="68" t="s">
        <v>257</v>
      </c>
      <c r="Y134" s="70"/>
      <c r="Z134" s="69"/>
      <c r="AA134" s="69"/>
      <c r="AB134" s="69"/>
      <c r="AC134" s="69"/>
      <c r="AD134" s="69"/>
      <c r="AE134" s="69"/>
      <c r="AF134" s="67" t="s">
        <v>258</v>
      </c>
      <c r="AG134" s="73" t="s">
        <v>259</v>
      </c>
      <c r="AH134" s="76">
        <v>25500</v>
      </c>
      <c r="AI134" s="47" t="str">
        <f t="shared" si="7"/>
        <v>nguyenvantuyen3103@gmail.com,</v>
      </c>
    </row>
    <row r="135" spans="1:35" ht="79.5" customHeight="1">
      <c r="A135" s="111" t="str">
        <f t="shared" si="6"/>
        <v>Nguyễn Tiến Thành 06/11/1971</v>
      </c>
      <c r="B135" s="63">
        <v>129</v>
      </c>
      <c r="C135" s="68">
        <v>18057625</v>
      </c>
      <c r="D135" s="65" t="s">
        <v>261</v>
      </c>
      <c r="E135" s="65" t="s">
        <v>262</v>
      </c>
      <c r="F135" s="66"/>
      <c r="G135" s="67" t="s">
        <v>263</v>
      </c>
      <c r="H135" s="68" t="s">
        <v>77</v>
      </c>
      <c r="I135" s="68" t="s">
        <v>35</v>
      </c>
      <c r="J135" s="68" t="s">
        <v>251</v>
      </c>
      <c r="K135" s="68" t="s">
        <v>47</v>
      </c>
      <c r="L135" s="63"/>
      <c r="M135" s="69" t="s">
        <v>106</v>
      </c>
      <c r="N135" s="69"/>
      <c r="O135" s="63" t="s">
        <v>774</v>
      </c>
      <c r="P135" s="63" t="s">
        <v>119</v>
      </c>
      <c r="Q135" s="63" t="s">
        <v>120</v>
      </c>
      <c r="R135" s="63" t="s">
        <v>775</v>
      </c>
      <c r="S135" s="69"/>
      <c r="T135" s="70"/>
      <c r="U135" s="71"/>
      <c r="V135" s="72"/>
      <c r="W135" s="69" t="s">
        <v>33</v>
      </c>
      <c r="X135" s="68" t="s">
        <v>79</v>
      </c>
      <c r="Y135" s="70"/>
      <c r="Z135" s="69"/>
      <c r="AA135" s="69"/>
      <c r="AB135" s="69"/>
      <c r="AC135" s="69"/>
      <c r="AD135" s="69"/>
      <c r="AE135" s="69"/>
      <c r="AF135" s="67" t="s">
        <v>264</v>
      </c>
      <c r="AG135" s="73" t="s">
        <v>265</v>
      </c>
      <c r="AH135" s="76"/>
      <c r="AI135" s="47" t="str">
        <f t="shared" si="7"/>
        <v>thanhtrungkien@gmail.com,</v>
      </c>
    </row>
    <row r="136" spans="1:35" ht="79.5" customHeight="1">
      <c r="A136" s="111" t="str">
        <f t="shared" si="6"/>
        <v>Nguyễn Thị Thùy 06/10/1989</v>
      </c>
      <c r="B136" s="63">
        <v>130</v>
      </c>
      <c r="C136" s="68">
        <v>18057628</v>
      </c>
      <c r="D136" s="65" t="s">
        <v>103</v>
      </c>
      <c r="E136" s="65" t="s">
        <v>104</v>
      </c>
      <c r="F136" s="66"/>
      <c r="G136" s="67" t="s">
        <v>105</v>
      </c>
      <c r="H136" s="68" t="s">
        <v>348</v>
      </c>
      <c r="I136" s="68" t="s">
        <v>38</v>
      </c>
      <c r="J136" s="68" t="s">
        <v>251</v>
      </c>
      <c r="K136" s="68" t="s">
        <v>47</v>
      </c>
      <c r="L136" s="63"/>
      <c r="M136" s="69" t="s">
        <v>106</v>
      </c>
      <c r="N136" s="69"/>
      <c r="O136" s="63" t="s">
        <v>717</v>
      </c>
      <c r="P136" s="63" t="s">
        <v>718</v>
      </c>
      <c r="Q136" s="63" t="s">
        <v>120</v>
      </c>
      <c r="R136" s="63" t="s">
        <v>719</v>
      </c>
      <c r="S136" s="69"/>
      <c r="T136" s="70"/>
      <c r="U136" s="71"/>
      <c r="V136" s="72"/>
      <c r="W136" s="69" t="s">
        <v>33</v>
      </c>
      <c r="X136" s="68" t="s">
        <v>79</v>
      </c>
      <c r="Y136" s="70"/>
      <c r="Z136" s="69"/>
      <c r="AA136" s="69"/>
      <c r="AB136" s="69"/>
      <c r="AC136" s="69"/>
      <c r="AD136" s="69"/>
      <c r="AE136" s="69"/>
      <c r="AF136" s="67" t="s">
        <v>107</v>
      </c>
      <c r="AG136" s="73" t="s">
        <v>108</v>
      </c>
      <c r="AH136" s="76">
        <v>14025</v>
      </c>
      <c r="AI136" s="47" t="str">
        <f t="shared" si="7"/>
        <v>khanhthuyvn@gmail.com.vn,</v>
      </c>
    </row>
    <row r="137" spans="1:35" ht="79.5" customHeight="1">
      <c r="A137" s="111" t="str">
        <f t="shared" si="6"/>
        <v>Cao Thị Trang 30/11/1990</v>
      </c>
      <c r="B137" s="63">
        <v>131</v>
      </c>
      <c r="C137" s="68">
        <v>17058280</v>
      </c>
      <c r="D137" s="65" t="s">
        <v>1028</v>
      </c>
      <c r="E137" s="65" t="s">
        <v>501</v>
      </c>
      <c r="F137" s="66" t="s">
        <v>1029</v>
      </c>
      <c r="G137" s="67" t="s">
        <v>1030</v>
      </c>
      <c r="H137" s="68" t="s">
        <v>411</v>
      </c>
      <c r="I137" s="68" t="s">
        <v>38</v>
      </c>
      <c r="J137" s="68" t="s">
        <v>251</v>
      </c>
      <c r="K137" s="68" t="s">
        <v>39</v>
      </c>
      <c r="L137" s="63"/>
      <c r="M137" s="69" t="s">
        <v>106</v>
      </c>
      <c r="N137" s="69"/>
      <c r="O137" s="63" t="s">
        <v>1031</v>
      </c>
      <c r="P137" s="63" t="s">
        <v>1032</v>
      </c>
      <c r="Q137" s="63" t="s">
        <v>601</v>
      </c>
      <c r="R137" s="63" t="s">
        <v>1033</v>
      </c>
      <c r="S137" s="69"/>
      <c r="T137" s="70"/>
      <c r="U137" s="71"/>
      <c r="V137" s="72"/>
      <c r="W137" s="69" t="s">
        <v>33</v>
      </c>
      <c r="X137" s="68" t="s">
        <v>45</v>
      </c>
      <c r="Y137" s="70"/>
      <c r="Z137" s="69"/>
      <c r="AA137" s="69"/>
      <c r="AB137" s="69"/>
      <c r="AC137" s="69"/>
      <c r="AD137" s="69"/>
      <c r="AE137" s="69"/>
      <c r="AF137" s="67" t="s">
        <v>1034</v>
      </c>
      <c r="AG137" s="73" t="s">
        <v>1035</v>
      </c>
      <c r="AH137" s="76" t="s">
        <v>1038</v>
      </c>
      <c r="AI137" s="47" t="str">
        <f t="shared" si="7"/>
        <v>caotrang.th@gmail.com,</v>
      </c>
    </row>
    <row r="138" spans="1:35" ht="79.5" customHeight="1">
      <c r="A138" s="111" t="str">
        <f t="shared" si="6"/>
        <v>Dương Quang Trung 01/09/1975</v>
      </c>
      <c r="B138" s="63">
        <v>132</v>
      </c>
      <c r="C138" s="68">
        <v>16055065</v>
      </c>
      <c r="D138" s="65" t="s">
        <v>1091</v>
      </c>
      <c r="E138" s="65" t="s">
        <v>308</v>
      </c>
      <c r="F138" s="66" t="s">
        <v>1092</v>
      </c>
      <c r="G138" s="67" t="s">
        <v>1093</v>
      </c>
      <c r="H138" s="68" t="s">
        <v>748</v>
      </c>
      <c r="I138" s="68" t="s">
        <v>35</v>
      </c>
      <c r="J138" s="68" t="s">
        <v>1094</v>
      </c>
      <c r="K138" s="68" t="s">
        <v>116</v>
      </c>
      <c r="L138" s="63">
        <v>60340102</v>
      </c>
      <c r="M138" s="69"/>
      <c r="N138" s="69"/>
      <c r="O138" s="63" t="s">
        <v>1095</v>
      </c>
      <c r="P138" s="63" t="s">
        <v>833</v>
      </c>
      <c r="Q138" s="63" t="s">
        <v>120</v>
      </c>
      <c r="R138" s="63" t="s">
        <v>1096</v>
      </c>
      <c r="S138" s="69" t="e">
        <v>#N/A</v>
      </c>
      <c r="T138" s="70"/>
      <c r="U138" s="71" t="e">
        <v>#N/A</v>
      </c>
      <c r="V138" s="72" t="e">
        <v>#N/A</v>
      </c>
      <c r="W138" s="69" t="s">
        <v>33</v>
      </c>
      <c r="X138" s="68" t="s">
        <v>979</v>
      </c>
      <c r="Y138" s="70"/>
      <c r="Z138" s="69"/>
      <c r="AA138" s="69"/>
      <c r="AB138" s="69"/>
      <c r="AC138" s="69"/>
      <c r="AD138" s="69"/>
      <c r="AE138" s="69"/>
      <c r="AF138" s="67" t="s">
        <v>1097</v>
      </c>
      <c r="AG138" s="73" t="s">
        <v>1098</v>
      </c>
      <c r="AH138" s="76" t="s">
        <v>1046</v>
      </c>
      <c r="AI138" s="47" t="str">
        <f t="shared" si="7"/>
        <v>dquangtrung@gmail.com,</v>
      </c>
    </row>
    <row r="139" spans="1:35" ht="79.5" customHeight="1">
      <c r="A139" s="111" t="str">
        <f t="shared" si="6"/>
        <v>Nguyễn Hữu Trường 18/10/1990</v>
      </c>
      <c r="B139" s="63">
        <v>133</v>
      </c>
      <c r="C139" s="68">
        <v>16055300</v>
      </c>
      <c r="D139" s="65" t="s">
        <v>344</v>
      </c>
      <c r="E139" s="65" t="s">
        <v>345</v>
      </c>
      <c r="F139" s="66" t="s">
        <v>346</v>
      </c>
      <c r="G139" s="67" t="s">
        <v>347</v>
      </c>
      <c r="H139" s="68" t="s">
        <v>348</v>
      </c>
      <c r="I139" s="68" t="s">
        <v>35</v>
      </c>
      <c r="J139" s="68" t="s">
        <v>251</v>
      </c>
      <c r="K139" s="68" t="s">
        <v>116</v>
      </c>
      <c r="L139" s="63" t="s">
        <v>252</v>
      </c>
      <c r="M139" s="69"/>
      <c r="N139" s="69"/>
      <c r="O139" s="63" t="s">
        <v>349</v>
      </c>
      <c r="P139" s="63" t="s">
        <v>350</v>
      </c>
      <c r="Q139" s="63" t="s">
        <v>255</v>
      </c>
      <c r="R139" s="63" t="s">
        <v>351</v>
      </c>
      <c r="S139" s="69" t="e">
        <v>#N/A</v>
      </c>
      <c r="T139" s="70"/>
      <c r="U139" s="71" t="e">
        <v>#N/A</v>
      </c>
      <c r="V139" s="72" t="e">
        <v>#N/A</v>
      </c>
      <c r="W139" s="69" t="s">
        <v>33</v>
      </c>
      <c r="X139" s="68" t="s">
        <v>257</v>
      </c>
      <c r="Y139" s="70"/>
      <c r="Z139" s="69"/>
      <c r="AA139" s="69"/>
      <c r="AB139" s="69"/>
      <c r="AC139" s="69"/>
      <c r="AD139" s="69"/>
      <c r="AE139" s="69"/>
      <c r="AF139" s="67" t="s">
        <v>352</v>
      </c>
      <c r="AG139" s="73" t="s">
        <v>353</v>
      </c>
      <c r="AH139" s="76"/>
      <c r="AI139" s="47" t="str">
        <f t="shared" si="7"/>
        <v>nguyenhuutruong1102@gmail.com,</v>
      </c>
    </row>
    <row r="140" spans="1:35" ht="79.5" customHeight="1">
      <c r="A140" s="111" t="str">
        <f t="shared" si="6"/>
        <v>Hoàng Công Quang 21/11/1989</v>
      </c>
      <c r="B140" s="63">
        <v>134</v>
      </c>
      <c r="C140" s="68">
        <v>16055178</v>
      </c>
      <c r="D140" s="65" t="s">
        <v>1116</v>
      </c>
      <c r="E140" s="65" t="s">
        <v>1117</v>
      </c>
      <c r="F140" s="66" t="s">
        <v>1118</v>
      </c>
      <c r="G140" s="67" t="s">
        <v>360</v>
      </c>
      <c r="H140" s="68" t="s">
        <v>411</v>
      </c>
      <c r="I140" s="68" t="s">
        <v>35</v>
      </c>
      <c r="J140" s="68" t="s">
        <v>660</v>
      </c>
      <c r="K140" s="68" t="s">
        <v>116</v>
      </c>
      <c r="L140" s="63" t="e">
        <v>#N/A</v>
      </c>
      <c r="M140" s="69"/>
      <c r="N140" s="69"/>
      <c r="O140" s="63" t="s">
        <v>1119</v>
      </c>
      <c r="P140" s="63" t="s">
        <v>1120</v>
      </c>
      <c r="Q140" s="63" t="s">
        <v>1121</v>
      </c>
      <c r="R140" s="63" t="s">
        <v>1122</v>
      </c>
      <c r="S140" s="69" t="e">
        <v>#N/A</v>
      </c>
      <c r="T140" s="70"/>
      <c r="U140" s="71" t="e">
        <v>#N/A</v>
      </c>
      <c r="V140" s="72" t="e">
        <v>#N/A</v>
      </c>
      <c r="W140" s="69"/>
      <c r="X140" s="68" t="s">
        <v>979</v>
      </c>
      <c r="Y140" s="70"/>
      <c r="Z140" s="69"/>
      <c r="AA140" s="69"/>
      <c r="AB140" s="69"/>
      <c r="AC140" s="69"/>
      <c r="AD140" s="69"/>
      <c r="AE140" s="69"/>
      <c r="AF140" s="67" t="s">
        <v>1123</v>
      </c>
      <c r="AG140" s="73" t="s">
        <v>1124</v>
      </c>
      <c r="AH140" s="76">
        <v>26175</v>
      </c>
      <c r="AI140" s="47" t="str">
        <f t="shared" si="7"/>
        <v>quanghc.sav@gmail.com,</v>
      </c>
    </row>
    <row r="141" spans="1:35" ht="79.5" customHeight="1">
      <c r="A141" s="111" t="str">
        <f t="shared" si="6"/>
        <v>Đàm Xuân Cường 25/03/1996</v>
      </c>
      <c r="B141" s="63">
        <v>135</v>
      </c>
      <c r="C141" s="68">
        <v>18057697</v>
      </c>
      <c r="D141" s="65" t="s">
        <v>521</v>
      </c>
      <c r="E141" s="65" t="s">
        <v>132</v>
      </c>
      <c r="F141" s="66"/>
      <c r="G141" s="67" t="s">
        <v>522</v>
      </c>
      <c r="H141" s="68" t="s">
        <v>42</v>
      </c>
      <c r="I141" s="68" t="s">
        <v>35</v>
      </c>
      <c r="J141" s="68" t="s">
        <v>660</v>
      </c>
      <c r="K141" s="68" t="s">
        <v>47</v>
      </c>
      <c r="L141" s="63"/>
      <c r="M141" s="69"/>
      <c r="N141" s="69"/>
      <c r="O141" s="63" t="s">
        <v>888</v>
      </c>
      <c r="P141" s="63" t="s">
        <v>889</v>
      </c>
      <c r="Q141" s="63" t="s">
        <v>120</v>
      </c>
      <c r="R141" s="63" t="s">
        <v>890</v>
      </c>
      <c r="S141" s="69"/>
      <c r="T141" s="70"/>
      <c r="U141" s="71"/>
      <c r="V141" s="72"/>
      <c r="W141" s="69" t="s">
        <v>33</v>
      </c>
      <c r="X141" s="68" t="s">
        <v>79</v>
      </c>
      <c r="Y141" s="70"/>
      <c r="Z141" s="69"/>
      <c r="AA141" s="69"/>
      <c r="AB141" s="69"/>
      <c r="AC141" s="69"/>
      <c r="AD141" s="69"/>
      <c r="AE141" s="69"/>
      <c r="AF141" s="67" t="s">
        <v>523</v>
      </c>
      <c r="AG141" s="73" t="s">
        <v>524</v>
      </c>
      <c r="AH141" s="76">
        <v>7350</v>
      </c>
      <c r="AI141" s="47" t="str">
        <f t="shared" si="7"/>
        <v>damxuancuong2503@gmail.com,</v>
      </c>
    </row>
    <row r="142" spans="1:35" ht="79.5" customHeight="1">
      <c r="A142" s="111" t="str">
        <f t="shared" si="6"/>
        <v>Nguyễn Kim Dung 02/02/1990</v>
      </c>
      <c r="B142" s="63">
        <v>136</v>
      </c>
      <c r="C142" s="68">
        <v>18057699</v>
      </c>
      <c r="D142" s="65" t="s">
        <v>573</v>
      </c>
      <c r="E142" s="65" t="s">
        <v>167</v>
      </c>
      <c r="F142" s="66"/>
      <c r="G142" s="67" t="s">
        <v>574</v>
      </c>
      <c r="H142" s="68" t="s">
        <v>790</v>
      </c>
      <c r="I142" s="68" t="s">
        <v>38</v>
      </c>
      <c r="J142" s="68" t="s">
        <v>660</v>
      </c>
      <c r="K142" s="68" t="s">
        <v>47</v>
      </c>
      <c r="L142" s="63"/>
      <c r="M142" s="69" t="s">
        <v>575</v>
      </c>
      <c r="N142" s="69"/>
      <c r="O142" s="63" t="s">
        <v>929</v>
      </c>
      <c r="P142" s="63" t="s">
        <v>889</v>
      </c>
      <c r="Q142" s="63" t="s">
        <v>120</v>
      </c>
      <c r="R142" s="63" t="s">
        <v>930</v>
      </c>
      <c r="S142" s="69"/>
      <c r="T142" s="70"/>
      <c r="U142" s="71"/>
      <c r="V142" s="72"/>
      <c r="W142" s="69" t="s">
        <v>33</v>
      </c>
      <c r="X142" s="68" t="s">
        <v>79</v>
      </c>
      <c r="Y142" s="70"/>
      <c r="Z142" s="69"/>
      <c r="AA142" s="69"/>
      <c r="AB142" s="69"/>
      <c r="AC142" s="69"/>
      <c r="AD142" s="69"/>
      <c r="AE142" s="69"/>
      <c r="AF142" s="67" t="s">
        <v>576</v>
      </c>
      <c r="AG142" s="73" t="s">
        <v>577</v>
      </c>
      <c r="AH142" s="76">
        <v>14025</v>
      </c>
      <c r="AI142" s="47" t="str">
        <f t="shared" si="7"/>
        <v>nkdung020290@gmail.com,</v>
      </c>
    </row>
    <row r="143" spans="1:35" ht="79.5" customHeight="1">
      <c r="A143" s="111" t="str">
        <f t="shared" si="6"/>
        <v>Nguyễn Quang Hưng 18/12/1991</v>
      </c>
      <c r="B143" s="63">
        <v>137</v>
      </c>
      <c r="C143" s="68">
        <v>18057006</v>
      </c>
      <c r="D143" s="65" t="s">
        <v>535</v>
      </c>
      <c r="E143" s="65" t="s">
        <v>536</v>
      </c>
      <c r="F143" s="66"/>
      <c r="G143" s="67" t="s">
        <v>537</v>
      </c>
      <c r="H143" s="68" t="s">
        <v>42</v>
      </c>
      <c r="I143" s="68" t="s">
        <v>35</v>
      </c>
      <c r="J143" s="68" t="s">
        <v>660</v>
      </c>
      <c r="K143" s="68" t="s">
        <v>47</v>
      </c>
      <c r="L143" s="63"/>
      <c r="M143" s="69"/>
      <c r="N143" s="69"/>
      <c r="O143" s="63" t="s">
        <v>899</v>
      </c>
      <c r="P143" s="63" t="s">
        <v>900</v>
      </c>
      <c r="Q143" s="63" t="s">
        <v>901</v>
      </c>
      <c r="R143" s="63" t="s">
        <v>902</v>
      </c>
      <c r="S143" s="69"/>
      <c r="T143" s="70"/>
      <c r="U143" s="71"/>
      <c r="V143" s="72"/>
      <c r="W143" s="69" t="s">
        <v>33</v>
      </c>
      <c r="X143" s="68" t="s">
        <v>48</v>
      </c>
      <c r="Y143" s="70"/>
      <c r="Z143" s="69"/>
      <c r="AA143" s="69"/>
      <c r="AB143" s="69"/>
      <c r="AC143" s="69"/>
      <c r="AD143" s="69"/>
      <c r="AE143" s="69"/>
      <c r="AF143" s="67" t="s">
        <v>538</v>
      </c>
      <c r="AG143" s="73" t="s">
        <v>539</v>
      </c>
      <c r="AH143" s="76"/>
      <c r="AI143" s="47" t="str">
        <f t="shared" si="7"/>
        <v>quanghungnguyen91@gmail.com,</v>
      </c>
    </row>
    <row r="144" spans="1:35" ht="79.5" customHeight="1">
      <c r="A144" s="111" t="str">
        <f t="shared" si="6"/>
        <v>Nguyễn Thị Hương 11/05/1992</v>
      </c>
      <c r="B144" s="63">
        <v>138</v>
      </c>
      <c r="C144" s="68">
        <v>18057008</v>
      </c>
      <c r="D144" s="65" t="s">
        <v>103</v>
      </c>
      <c r="E144" s="65" t="s">
        <v>282</v>
      </c>
      <c r="F144" s="66"/>
      <c r="G144" s="67" t="s">
        <v>475</v>
      </c>
      <c r="H144" s="68" t="s">
        <v>42</v>
      </c>
      <c r="I144" s="68" t="s">
        <v>38</v>
      </c>
      <c r="J144" s="68" t="s">
        <v>660</v>
      </c>
      <c r="K144" s="68" t="s">
        <v>47</v>
      </c>
      <c r="L144" s="63"/>
      <c r="M144" s="69"/>
      <c r="N144" s="69"/>
      <c r="O144" s="63" t="s">
        <v>865</v>
      </c>
      <c r="P144" s="63" t="s">
        <v>866</v>
      </c>
      <c r="Q144" s="63" t="s">
        <v>867</v>
      </c>
      <c r="R144" s="63" t="s">
        <v>868</v>
      </c>
      <c r="S144" s="69"/>
      <c r="T144" s="70"/>
      <c r="U144" s="71"/>
      <c r="V144" s="72"/>
      <c r="W144" s="69" t="s">
        <v>33</v>
      </c>
      <c r="X144" s="68" t="s">
        <v>48</v>
      </c>
      <c r="Y144" s="70"/>
      <c r="Z144" s="69"/>
      <c r="AA144" s="69"/>
      <c r="AB144" s="69"/>
      <c r="AC144" s="69"/>
      <c r="AD144" s="69"/>
      <c r="AE144" s="69"/>
      <c r="AF144" s="67" t="s">
        <v>476</v>
      </c>
      <c r="AG144" s="73" t="s">
        <v>477</v>
      </c>
      <c r="AH144" s="76"/>
      <c r="AI144" s="47" t="str">
        <f t="shared" si="7"/>
        <v>huongnguyen92.neu@gmail.com,</v>
      </c>
    </row>
    <row r="145" spans="1:35" ht="79.5" customHeight="1">
      <c r="A145" s="111" t="str">
        <f t="shared" si="6"/>
        <v>Đàm Thị Hải Linh 27/12/1991</v>
      </c>
      <c r="B145" s="63">
        <v>139</v>
      </c>
      <c r="C145" s="68">
        <v>18057718</v>
      </c>
      <c r="D145" s="65" t="s">
        <v>525</v>
      </c>
      <c r="E145" s="65" t="s">
        <v>359</v>
      </c>
      <c r="F145" s="66"/>
      <c r="G145" s="67" t="s">
        <v>526</v>
      </c>
      <c r="H145" s="68" t="s">
        <v>42</v>
      </c>
      <c r="I145" s="68" t="s">
        <v>38</v>
      </c>
      <c r="J145" s="68" t="s">
        <v>660</v>
      </c>
      <c r="K145" s="68" t="s">
        <v>47</v>
      </c>
      <c r="L145" s="63"/>
      <c r="M145" s="69"/>
      <c r="N145" s="69"/>
      <c r="O145" s="63" t="s">
        <v>891</v>
      </c>
      <c r="P145" s="63" t="s">
        <v>889</v>
      </c>
      <c r="Q145" s="63" t="s">
        <v>120</v>
      </c>
      <c r="R145" s="63" t="s">
        <v>892</v>
      </c>
      <c r="S145" s="69"/>
      <c r="T145" s="70"/>
      <c r="U145" s="71"/>
      <c r="V145" s="72"/>
      <c r="W145" s="69" t="s">
        <v>37</v>
      </c>
      <c r="X145" s="68" t="s">
        <v>79</v>
      </c>
      <c r="Y145" s="70"/>
      <c r="Z145" s="69"/>
      <c r="AA145" s="69"/>
      <c r="AB145" s="69"/>
      <c r="AC145" s="69"/>
      <c r="AD145" s="69"/>
      <c r="AE145" s="69"/>
      <c r="AF145" s="67" t="s">
        <v>527</v>
      </c>
      <c r="AG145" s="73" t="s">
        <v>528</v>
      </c>
      <c r="AH145" s="76">
        <v>14025</v>
      </c>
      <c r="AI145" s="47" t="str">
        <f t="shared" si="7"/>
        <v>lynhdamhai@gmail.com,</v>
      </c>
    </row>
    <row r="146" spans="1:35" ht="79.5" customHeight="1">
      <c r="A146" s="111" t="str">
        <f t="shared" si="6"/>
        <v>Ngô Thị Thu Quỳnh 15/09/1993</v>
      </c>
      <c r="B146" s="63">
        <v>140</v>
      </c>
      <c r="C146" s="68">
        <v>16055180</v>
      </c>
      <c r="D146" s="65" t="s">
        <v>1000</v>
      </c>
      <c r="E146" s="65" t="s">
        <v>1001</v>
      </c>
      <c r="F146" s="66" t="s">
        <v>1002</v>
      </c>
      <c r="G146" s="67" t="s">
        <v>1003</v>
      </c>
      <c r="H146" s="68" t="s">
        <v>790</v>
      </c>
      <c r="I146" s="68" t="s">
        <v>38</v>
      </c>
      <c r="J146" s="68" t="s">
        <v>660</v>
      </c>
      <c r="K146" s="68" t="s">
        <v>116</v>
      </c>
      <c r="L146" s="63" t="e">
        <v>#N/A</v>
      </c>
      <c r="M146" s="69" t="s">
        <v>995</v>
      </c>
      <c r="N146" s="69"/>
      <c r="O146" s="63" t="s">
        <v>1004</v>
      </c>
      <c r="P146" s="63" t="s">
        <v>1005</v>
      </c>
      <c r="Q146" s="63" t="s">
        <v>120</v>
      </c>
      <c r="R146" s="63" t="s">
        <v>1006</v>
      </c>
      <c r="S146" s="69" t="e">
        <v>#N/A</v>
      </c>
      <c r="T146" s="70"/>
      <c r="U146" s="71" t="e">
        <v>#N/A</v>
      </c>
      <c r="V146" s="72" t="e">
        <v>#N/A</v>
      </c>
      <c r="W146" s="69"/>
      <c r="X146" s="68" t="s">
        <v>979</v>
      </c>
      <c r="Y146" s="70"/>
      <c r="Z146" s="69"/>
      <c r="AA146" s="69"/>
      <c r="AB146" s="69"/>
      <c r="AC146" s="69"/>
      <c r="AD146" s="69"/>
      <c r="AE146" s="69"/>
      <c r="AF146" s="67" t="s">
        <v>1007</v>
      </c>
      <c r="AG146" s="73" t="s">
        <v>1008</v>
      </c>
      <c r="AH146" s="76">
        <v>25500</v>
      </c>
      <c r="AI146" s="47" t="str">
        <f t="shared" si="7"/>
        <v>thuquynh.159@gmail.com,</v>
      </c>
    </row>
    <row r="147" spans="1:35" ht="79.5" customHeight="1">
      <c r="A147" s="111" t="str">
        <f t="shared" si="6"/>
        <v>Đỗ Thu Thảo 05/01/1990</v>
      </c>
      <c r="B147" s="63">
        <v>141</v>
      </c>
      <c r="C147" s="68">
        <v>16055185</v>
      </c>
      <c r="D147" s="65" t="s">
        <v>992</v>
      </c>
      <c r="E147" s="65" t="s">
        <v>674</v>
      </c>
      <c r="F147" s="66" t="s">
        <v>993</v>
      </c>
      <c r="G147" s="67" t="s">
        <v>994</v>
      </c>
      <c r="H147" s="68" t="s">
        <v>42</v>
      </c>
      <c r="I147" s="68" t="s">
        <v>38</v>
      </c>
      <c r="J147" s="68" t="s">
        <v>660</v>
      </c>
      <c r="K147" s="68" t="s">
        <v>116</v>
      </c>
      <c r="L147" s="63" t="e">
        <v>#N/A</v>
      </c>
      <c r="M147" s="69" t="s">
        <v>995</v>
      </c>
      <c r="N147" s="69"/>
      <c r="O147" s="63" t="s">
        <v>996</v>
      </c>
      <c r="P147" s="63" t="s">
        <v>636</v>
      </c>
      <c r="Q147" s="63" t="s">
        <v>120</v>
      </c>
      <c r="R147" s="63" t="s">
        <v>997</v>
      </c>
      <c r="S147" s="69" t="e">
        <v>#N/A</v>
      </c>
      <c r="T147" s="70"/>
      <c r="U147" s="71" t="e">
        <v>#N/A</v>
      </c>
      <c r="V147" s="72" t="e">
        <v>#N/A</v>
      </c>
      <c r="W147" s="69" t="s">
        <v>36</v>
      </c>
      <c r="X147" s="68" t="s">
        <v>979</v>
      </c>
      <c r="Y147" s="70"/>
      <c r="Z147" s="69"/>
      <c r="AA147" s="69"/>
      <c r="AB147" s="69"/>
      <c r="AC147" s="69"/>
      <c r="AD147" s="69"/>
      <c r="AE147" s="69"/>
      <c r="AF147" s="67" t="s">
        <v>998</v>
      </c>
      <c r="AG147" s="73" t="s">
        <v>999</v>
      </c>
      <c r="AH147" s="76"/>
      <c r="AI147" s="47" t="str">
        <f t="shared" si="7"/>
        <v>thaodt4@vietinbank.vn,</v>
      </c>
    </row>
    <row r="148" spans="1:35" ht="79.5" customHeight="1">
      <c r="A148" s="111" t="str">
        <f t="shared" si="6"/>
        <v>Đỗ Thị Thu Trang 12/04/1983</v>
      </c>
      <c r="B148" s="63">
        <v>142</v>
      </c>
      <c r="C148" s="68">
        <v>18057740</v>
      </c>
      <c r="D148" s="65" t="s">
        <v>554</v>
      </c>
      <c r="E148" s="65" t="s">
        <v>501</v>
      </c>
      <c r="F148" s="66"/>
      <c r="G148" s="67" t="s">
        <v>555</v>
      </c>
      <c r="H148" s="68" t="s">
        <v>42</v>
      </c>
      <c r="I148" s="68" t="s">
        <v>38</v>
      </c>
      <c r="J148" s="68" t="s">
        <v>660</v>
      </c>
      <c r="K148" s="68" t="s">
        <v>47</v>
      </c>
      <c r="L148" s="63"/>
      <c r="M148" s="69"/>
      <c r="N148" s="69"/>
      <c r="O148" s="63" t="s">
        <v>911</v>
      </c>
      <c r="P148" s="63" t="s">
        <v>912</v>
      </c>
      <c r="Q148" s="63" t="s">
        <v>913</v>
      </c>
      <c r="R148" s="63" t="s">
        <v>914</v>
      </c>
      <c r="S148" s="69"/>
      <c r="T148" s="70"/>
      <c r="U148" s="71"/>
      <c r="V148" s="72"/>
      <c r="W148" s="69" t="s">
        <v>33</v>
      </c>
      <c r="X148" s="68" t="s">
        <v>79</v>
      </c>
      <c r="Y148" s="70"/>
      <c r="Z148" s="69"/>
      <c r="AA148" s="69"/>
      <c r="AB148" s="69"/>
      <c r="AC148" s="69"/>
      <c r="AD148" s="69"/>
      <c r="AE148" s="69"/>
      <c r="AF148" s="67" t="s">
        <v>556</v>
      </c>
      <c r="AG148" s="73" t="s">
        <v>557</v>
      </c>
      <c r="AH148" s="80" t="s">
        <v>1115</v>
      </c>
      <c r="AI148" s="47" t="str">
        <f t="shared" si="7"/>
        <v>trangtc2000@gmail.com,</v>
      </c>
    </row>
    <row r="149" spans="1:35" ht="79.5" customHeight="1">
      <c r="A149" s="111" t="str">
        <f t="shared" si="6"/>
        <v>Hứa Minh Trang 04/03/1991</v>
      </c>
      <c r="B149" s="63">
        <v>143</v>
      </c>
      <c r="C149" s="68">
        <v>18057741</v>
      </c>
      <c r="D149" s="65" t="s">
        <v>982</v>
      </c>
      <c r="E149" s="65" t="s">
        <v>501</v>
      </c>
      <c r="F149" s="66"/>
      <c r="G149" s="67" t="s">
        <v>983</v>
      </c>
      <c r="H149" s="68" t="s">
        <v>42</v>
      </c>
      <c r="I149" s="68" t="s">
        <v>38</v>
      </c>
      <c r="J149" s="68" t="s">
        <v>660</v>
      </c>
      <c r="K149" s="68" t="s">
        <v>47</v>
      </c>
      <c r="L149" s="63"/>
      <c r="M149" s="69" t="s">
        <v>575</v>
      </c>
      <c r="N149" s="69"/>
      <c r="O149" s="63" t="s">
        <v>1147</v>
      </c>
      <c r="P149" s="63" t="s">
        <v>372</v>
      </c>
      <c r="Q149" s="63" t="s">
        <v>120</v>
      </c>
      <c r="R149" s="63" t="s">
        <v>1148</v>
      </c>
      <c r="S149" s="69"/>
      <c r="T149" s="70"/>
      <c r="U149" s="71"/>
      <c r="V149" s="72"/>
      <c r="W149" s="69" t="s">
        <v>33</v>
      </c>
      <c r="X149" s="68" t="s">
        <v>79</v>
      </c>
      <c r="Y149" s="70"/>
      <c r="Z149" s="69"/>
      <c r="AA149" s="69"/>
      <c r="AB149" s="69"/>
      <c r="AC149" s="69"/>
      <c r="AD149" s="69"/>
      <c r="AE149" s="69"/>
      <c r="AF149" s="67" t="s">
        <v>984</v>
      </c>
      <c r="AG149" s="73" t="s">
        <v>985</v>
      </c>
      <c r="AH149" s="80" t="s">
        <v>1125</v>
      </c>
      <c r="AI149" s="47" t="str">
        <f t="shared" si="7"/>
        <v>huaminhtrang9186@gmail.com,</v>
      </c>
    </row>
    <row r="150" spans="1:35" ht="79.5" customHeight="1">
      <c r="A150" s="111" t="str">
        <f t="shared" si="6"/>
        <v>Nguyễn Thùy Trang 03/02/1991</v>
      </c>
      <c r="B150" s="63">
        <v>144</v>
      </c>
      <c r="C150" s="68">
        <v>18057742</v>
      </c>
      <c r="D150" s="65" t="s">
        <v>561</v>
      </c>
      <c r="E150" s="65" t="s">
        <v>501</v>
      </c>
      <c r="F150" s="66"/>
      <c r="G150" s="67" t="s">
        <v>562</v>
      </c>
      <c r="H150" s="68" t="s">
        <v>42</v>
      </c>
      <c r="I150" s="68" t="s">
        <v>38</v>
      </c>
      <c r="J150" s="68" t="s">
        <v>660</v>
      </c>
      <c r="K150" s="68" t="s">
        <v>47</v>
      </c>
      <c r="L150" s="63"/>
      <c r="M150" s="69"/>
      <c r="N150" s="69"/>
      <c r="O150" s="63" t="s">
        <v>919</v>
      </c>
      <c r="P150" s="63" t="s">
        <v>920</v>
      </c>
      <c r="Q150" s="63" t="s">
        <v>921</v>
      </c>
      <c r="R150" s="63" t="s">
        <v>922</v>
      </c>
      <c r="S150" s="69"/>
      <c r="T150" s="70"/>
      <c r="U150" s="71"/>
      <c r="V150" s="72"/>
      <c r="W150" s="69" t="s">
        <v>33</v>
      </c>
      <c r="X150" s="68" t="s">
        <v>79</v>
      </c>
      <c r="Y150" s="70"/>
      <c r="Z150" s="69"/>
      <c r="AA150" s="69"/>
      <c r="AB150" s="69"/>
      <c r="AC150" s="69"/>
      <c r="AD150" s="69"/>
      <c r="AE150" s="69"/>
      <c r="AF150" s="67" t="s">
        <v>563</v>
      </c>
      <c r="AG150" s="73" t="s">
        <v>564</v>
      </c>
      <c r="AH150" s="80" t="s">
        <v>1131</v>
      </c>
      <c r="AI150" s="47" t="str">
        <f t="shared" si="7"/>
        <v>thuytrangnguyen.hvnh@gmail.com,</v>
      </c>
    </row>
    <row r="151" spans="1:35" ht="79.5" customHeight="1">
      <c r="A151" s="111" t="str">
        <f t="shared" si="6"/>
        <v>Lê Thị Hải Yến 25/11/1987</v>
      </c>
      <c r="B151" s="63">
        <v>145</v>
      </c>
      <c r="C151" s="68">
        <v>17058472</v>
      </c>
      <c r="D151" s="65" t="s">
        <v>1068</v>
      </c>
      <c r="E151" s="65" t="s">
        <v>496</v>
      </c>
      <c r="F151" s="66" t="s">
        <v>1069</v>
      </c>
      <c r="G151" s="67" t="s">
        <v>1070</v>
      </c>
      <c r="H151" s="68" t="s">
        <v>77</v>
      </c>
      <c r="I151" s="68" t="s">
        <v>38</v>
      </c>
      <c r="J151" s="68" t="s">
        <v>660</v>
      </c>
      <c r="K151" s="68" t="s">
        <v>39</v>
      </c>
      <c r="L151" s="63"/>
      <c r="M151" s="69" t="s">
        <v>575</v>
      </c>
      <c r="N151" s="69"/>
      <c r="O151" s="63" t="s">
        <v>1071</v>
      </c>
      <c r="P151" s="63" t="s">
        <v>926</v>
      </c>
      <c r="Q151" s="63" t="s">
        <v>120</v>
      </c>
      <c r="R151" s="63" t="s">
        <v>1072</v>
      </c>
      <c r="S151" s="69"/>
      <c r="T151" s="70"/>
      <c r="U151" s="71"/>
      <c r="V151" s="72"/>
      <c r="W151" s="69" t="s">
        <v>33</v>
      </c>
      <c r="X151" s="68" t="s">
        <v>45</v>
      </c>
      <c r="Y151" s="70"/>
      <c r="Z151" s="69"/>
      <c r="AA151" s="69"/>
      <c r="AB151" s="69"/>
      <c r="AC151" s="69"/>
      <c r="AD151" s="69"/>
      <c r="AE151" s="69"/>
      <c r="AF151" s="67" t="s">
        <v>1073</v>
      </c>
      <c r="AG151" s="73" t="s">
        <v>1074</v>
      </c>
      <c r="AH151" s="96"/>
      <c r="AI151" s="47" t="str">
        <f t="shared" si="7"/>
        <v>lehaiyen2511@gmail.com,</v>
      </c>
    </row>
    <row r="152" spans="1:35" ht="39" customHeight="1">
      <c r="B152" s="188" t="s">
        <v>1267</v>
      </c>
      <c r="C152" s="188"/>
      <c r="D152" s="188"/>
      <c r="E152" s="188"/>
      <c r="F152" s="188"/>
      <c r="G152" s="188"/>
    </row>
  </sheetData>
  <sortState ref="A7:AG158">
    <sortCondition ref="J7:J158"/>
  </sortState>
  <mergeCells count="3">
    <mergeCell ref="B4:AF4"/>
    <mergeCell ref="AH26:AH27"/>
    <mergeCell ref="B152:G152"/>
  </mergeCells>
  <hyperlinks>
    <hyperlink ref="AG99" r:id="rId1" display="huylq@pvi.com.vn"/>
    <hyperlink ref="AG82" r:id="rId2"/>
    <hyperlink ref="AG91" r:id="rId3"/>
    <hyperlink ref="AG81" r:id="rId4"/>
    <hyperlink ref="AG64" r:id="rId5"/>
    <hyperlink ref="AG63" r:id="rId6"/>
    <hyperlink ref="AG72" r:id="rId7"/>
    <hyperlink ref="AG136" r:id="rId8"/>
    <hyperlink ref="AG75" r:id="rId9"/>
    <hyperlink ref="AG130" r:id="rId10"/>
    <hyperlink ref="AG106" r:id="rId11"/>
    <hyperlink ref="AG115" r:id="rId12"/>
    <hyperlink ref="AG59" r:id="rId13"/>
    <hyperlink ref="AG92" r:id="rId14"/>
    <hyperlink ref="AG108" r:id="rId15"/>
    <hyperlink ref="AG83" r:id="rId16"/>
    <hyperlink ref="AG126" r:id="rId17"/>
    <hyperlink ref="AG124" r:id="rId18"/>
    <hyperlink ref="AG57" r:id="rId19"/>
    <hyperlink ref="AG101" r:id="rId20"/>
    <hyperlink ref="AG97" r:id="rId21"/>
    <hyperlink ref="AG65" r:id="rId22"/>
    <hyperlink ref="AG62" r:id="rId23"/>
    <hyperlink ref="AG105" r:id="rId24"/>
    <hyperlink ref="AG45" r:id="rId25"/>
    <hyperlink ref="AG66" r:id="rId26"/>
    <hyperlink ref="AG55" r:id="rId27"/>
    <hyperlink ref="AG133" r:id="rId28"/>
    <hyperlink ref="AG74" r:id="rId29"/>
    <hyperlink ref="AG111" r:id="rId30"/>
    <hyperlink ref="AG26" r:id="rId31"/>
    <hyperlink ref="AG61" r:id="rId32"/>
    <hyperlink ref="AG134" r:id="rId33"/>
    <hyperlink ref="AG135" r:id="rId34"/>
    <hyperlink ref="AG125" r:id="rId35"/>
    <hyperlink ref="AG47" r:id="rId36"/>
    <hyperlink ref="AG10" r:id="rId37"/>
    <hyperlink ref="AG17" r:id="rId38"/>
    <hyperlink ref="AG50" r:id="rId39"/>
    <hyperlink ref="AG110" r:id="rId40"/>
    <hyperlink ref="AG85" r:id="rId41"/>
    <hyperlink ref="AG58" r:id="rId42"/>
    <hyperlink ref="AG60" r:id="rId43"/>
    <hyperlink ref="AG20" r:id="rId44"/>
    <hyperlink ref="AG87" r:id="rId45"/>
    <hyperlink ref="AG36" r:id="rId46"/>
    <hyperlink ref="AG117" r:id="rId47"/>
    <hyperlink ref="AG139" r:id="rId48"/>
    <hyperlink ref="AG89" r:id="rId49"/>
    <hyperlink ref="AG76" r:id="rId50"/>
    <hyperlink ref="AG107" r:id="rId51"/>
    <hyperlink ref="AG93" r:id="rId52"/>
    <hyperlink ref="AG14" r:id="rId53"/>
    <hyperlink ref="AG8" r:id="rId54"/>
    <hyperlink ref="AG28" r:id="rId55"/>
    <hyperlink ref="AG24" r:id="rId56"/>
    <hyperlink ref="AG104" r:id="rId57"/>
    <hyperlink ref="AG86" r:id="rId58"/>
    <hyperlink ref="AG51" r:id="rId59"/>
    <hyperlink ref="AG16" r:id="rId60"/>
    <hyperlink ref="AG98" r:id="rId61"/>
    <hyperlink ref="AG48" r:id="rId62"/>
    <hyperlink ref="AG30" r:id="rId63"/>
    <hyperlink ref="AG19" r:id="rId64"/>
    <hyperlink ref="AG32" r:id="rId65"/>
    <hyperlink ref="AG49" r:id="rId66"/>
    <hyperlink ref="AG95" r:id="rId67"/>
    <hyperlink ref="AG128" r:id="rId68"/>
    <hyperlink ref="AG90" r:id="rId69"/>
    <hyperlink ref="AG119" r:id="rId70"/>
    <hyperlink ref="AG144" r:id="rId71"/>
    <hyperlink ref="AG84" r:id="rId72"/>
    <hyperlink ref="AG100" r:id="rId73"/>
    <hyperlink ref="AG114" r:id="rId74"/>
    <hyperlink ref="AG11" r:id="rId75"/>
    <hyperlink ref="AG25" r:id="rId76"/>
    <hyperlink ref="AG109" r:id="rId77"/>
    <hyperlink ref="AG7" r:id="rId78"/>
    <hyperlink ref="AG41" r:id="rId79"/>
    <hyperlink ref="AG141" r:id="rId80"/>
    <hyperlink ref="AG145" r:id="rId81"/>
    <hyperlink ref="AG40" r:id="rId82"/>
    <hyperlink ref="AG35" r:id="rId83"/>
    <hyperlink ref="AG143" r:id="rId84"/>
    <hyperlink ref="AG23" r:id="rId85"/>
    <hyperlink ref="AG38" r:id="rId86"/>
    <hyperlink ref="AG22" r:id="rId87"/>
    <hyperlink ref="AG148" r:id="rId88"/>
    <hyperlink ref="AG42" r:id="rId89"/>
    <hyperlink ref="AG150" r:id="rId90"/>
    <hyperlink ref="AG31" r:id="rId91"/>
    <hyperlink ref="AG13" r:id="rId92"/>
    <hyperlink ref="AG142" r:id="rId93"/>
    <hyperlink ref="AG21" r:id="rId94"/>
    <hyperlink ref="AG129" r:id="rId95"/>
    <hyperlink ref="AG120" r:id="rId96"/>
    <hyperlink ref="AG78" r:id="rId97"/>
    <hyperlink ref="AG73" r:id="rId98"/>
    <hyperlink ref="AG96" r:id="rId99"/>
    <hyperlink ref="AG80" r:id="rId100"/>
    <hyperlink ref="AG102" r:id="rId101"/>
    <hyperlink ref="AG77" r:id="rId102"/>
    <hyperlink ref="AG131" r:id="rId103"/>
    <hyperlink ref="AG56" r:id="rId104"/>
    <hyperlink ref="AG94" r:id="rId105"/>
    <hyperlink ref="AG18" r:id="rId106"/>
    <hyperlink ref="AG52" r:id="rId107"/>
    <hyperlink ref="AG54" r:id="rId108"/>
    <hyperlink ref="AG70" r:id="rId109"/>
    <hyperlink ref="AG123" r:id="rId110"/>
    <hyperlink ref="AG68" r:id="rId111"/>
    <hyperlink ref="AG46" r:id="rId112"/>
    <hyperlink ref="AG27" r:id="rId113"/>
    <hyperlink ref="AG149" r:id="rId114"/>
    <hyperlink ref="AG147" r:id="rId115"/>
    <hyperlink ref="AG146" r:id="rId116"/>
    <hyperlink ref="AG69" r:id="rId117"/>
    <hyperlink ref="AG39" r:id="rId118"/>
    <hyperlink ref="AG53" r:id="rId119"/>
    <hyperlink ref="AG137" r:id="rId120"/>
    <hyperlink ref="AG79" r:id="rId121"/>
    <hyperlink ref="AG12" r:id="rId122"/>
    <hyperlink ref="AG33" r:id="rId123"/>
    <hyperlink ref="AG127" r:id="rId124"/>
    <hyperlink ref="AG67" r:id="rId125"/>
    <hyperlink ref="AG151" r:id="rId126"/>
    <hyperlink ref="AG29" r:id="rId127"/>
    <hyperlink ref="AG122" r:id="rId128"/>
    <hyperlink ref="AG121" r:id="rId129"/>
    <hyperlink ref="AG138" r:id="rId130"/>
    <hyperlink ref="AG132" r:id="rId131"/>
    <hyperlink ref="AG103" r:id="rId132"/>
    <hyperlink ref="AG140" r:id="rId133"/>
    <hyperlink ref="AG15" r:id="rId134"/>
    <hyperlink ref="AG37" r:id="rId135"/>
    <hyperlink ref="AG34" r:id="rId136"/>
    <hyperlink ref="AG43" r:id="rId137"/>
    <hyperlink ref="AG118" r:id="rId138" display="luongha@gmail.com"/>
  </hyperlinks>
  <pageMargins left="0.19685039370078741" right="0.19685039370078741" top="0.51181102362204722" bottom="0.51181102362204722" header="0" footer="0"/>
  <pageSetup paperSize="9" scale="34" orientation="landscape" r:id="rId139"/>
  <headerFooter>
    <oddFooter>&amp;CTrang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171"/>
  <sheetViews>
    <sheetView view="pageBreakPreview" zoomScale="55" zoomScaleNormal="55" zoomScaleSheetLayoutView="55" workbookViewId="0">
      <pane ySplit="6" topLeftCell="A149" activePane="bottomLeft" state="frozen"/>
      <selection activeCell="E1" sqref="E1"/>
      <selection pane="bottomLeft" activeCell="H13" sqref="H13"/>
    </sheetView>
  </sheetViews>
  <sheetFormatPr defaultRowHeight="16.5"/>
  <cols>
    <col min="1" max="1" width="19.42578125" style="1" customWidth="1"/>
    <col min="2" max="2" width="8" style="1" customWidth="1"/>
    <col min="3" max="3" width="13.5703125" style="1" customWidth="1"/>
    <col min="4" max="4" width="14.140625" style="23" customWidth="1"/>
    <col min="5" max="5" width="10.5703125" style="23" customWidth="1"/>
    <col min="6" max="6" width="19.7109375" style="1" hidden="1" customWidth="1"/>
    <col min="7" max="7" width="14" style="4" customWidth="1"/>
    <col min="8" max="8" width="11.42578125" style="4" customWidth="1"/>
    <col min="9" max="9" width="8.28515625" style="4" customWidth="1"/>
    <col min="10" max="10" width="10.85546875" style="4" customWidth="1"/>
    <col min="11" max="12" width="13.28515625" style="4" customWidth="1"/>
    <col min="13" max="13" width="13.28515625" style="4" hidden="1" customWidth="1"/>
    <col min="14" max="14" width="13.28515625" style="4" customWidth="1"/>
    <col min="15" max="15" width="31" style="137" customWidth="1"/>
    <col min="16" max="16" width="13.140625" style="4" customWidth="1"/>
    <col min="17" max="17" width="16.42578125" style="4" customWidth="1"/>
    <col min="18" max="18" width="13.28515625" style="4" customWidth="1"/>
    <col min="19" max="19" width="8.7109375" style="138" customWidth="1"/>
    <col min="20" max="20" width="11" style="4" hidden="1" customWidth="1"/>
    <col min="21" max="21" width="8.140625" style="138" customWidth="1"/>
    <col min="22" max="22" width="10.28515625" style="4" hidden="1" customWidth="1"/>
    <col min="23" max="23" width="9.28515625" style="4" customWidth="1"/>
    <col min="24" max="24" width="14" style="4" customWidth="1"/>
    <col min="25" max="25" width="12.85546875" style="4" customWidth="1"/>
    <col min="26" max="30" width="11" style="4" customWidth="1"/>
    <col min="31" max="31" width="12.28515625" style="4" customWidth="1"/>
    <col min="32" max="32" width="10.7109375" style="1" customWidth="1"/>
    <col min="33" max="33" width="14.7109375" style="1" customWidth="1"/>
    <col min="34" max="34" width="13.5703125" style="116" customWidth="1"/>
    <col min="35" max="35" width="13" style="1" customWidth="1"/>
    <col min="36" max="36" width="16.5703125" style="1" customWidth="1"/>
    <col min="37" max="16384" width="9.140625" style="1"/>
  </cols>
  <sheetData>
    <row r="1" spans="1:37" ht="20.25" customHeight="1">
      <c r="B1" s="2" t="s">
        <v>10</v>
      </c>
      <c r="D1" s="3"/>
      <c r="E1" s="3"/>
    </row>
    <row r="2" spans="1:37" ht="19.5" customHeight="1">
      <c r="B2" s="8" t="s">
        <v>9</v>
      </c>
      <c r="D2" s="3"/>
      <c r="E2" s="3"/>
    </row>
    <row r="3" spans="1:37" ht="21.75" customHeight="1">
      <c r="D3" s="3"/>
      <c r="E3" s="3"/>
    </row>
    <row r="4" spans="1:37" s="2" customFormat="1" ht="51.75" customHeight="1">
      <c r="B4" s="186" t="s">
        <v>56</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H4" s="116"/>
    </row>
    <row r="5" spans="1:37" s="2" customFormat="1" ht="7.5" customHeight="1">
      <c r="B5" s="9"/>
      <c r="D5" s="10"/>
      <c r="E5" s="10"/>
      <c r="G5" s="11"/>
      <c r="H5" s="11"/>
      <c r="I5" s="11"/>
      <c r="J5" s="11"/>
      <c r="K5" s="11"/>
      <c r="L5" s="11"/>
      <c r="M5" s="11"/>
      <c r="N5" s="11"/>
      <c r="O5" s="137"/>
      <c r="P5" s="11"/>
      <c r="Q5" s="11"/>
      <c r="R5" s="11"/>
      <c r="S5" s="139"/>
      <c r="T5" s="11"/>
      <c r="U5" s="139"/>
      <c r="V5" s="11"/>
      <c r="W5" s="11"/>
      <c r="X5" s="11"/>
      <c r="Y5" s="11"/>
      <c r="Z5" s="11"/>
      <c r="AA5" s="11"/>
      <c r="AB5" s="11"/>
      <c r="AC5" s="11"/>
      <c r="AD5" s="11"/>
      <c r="AE5" s="11"/>
      <c r="AH5" s="116"/>
    </row>
    <row r="6" spans="1:37" s="2" customFormat="1" ht="163.5" customHeight="1">
      <c r="B6" s="13" t="s">
        <v>32</v>
      </c>
      <c r="C6" s="13" t="s">
        <v>12</v>
      </c>
      <c r="D6" s="15" t="s">
        <v>11</v>
      </c>
      <c r="E6" s="117"/>
      <c r="F6" s="17" t="s">
        <v>11</v>
      </c>
      <c r="G6" s="13" t="s">
        <v>0</v>
      </c>
      <c r="H6" s="13" t="s">
        <v>1</v>
      </c>
      <c r="I6" s="13" t="s">
        <v>2</v>
      </c>
      <c r="J6" s="13" t="s">
        <v>3</v>
      </c>
      <c r="K6" s="13" t="s">
        <v>4</v>
      </c>
      <c r="L6" s="13" t="s">
        <v>5</v>
      </c>
      <c r="M6" s="13" t="s">
        <v>7</v>
      </c>
      <c r="N6" s="13" t="s">
        <v>30</v>
      </c>
      <c r="O6" s="13" t="s">
        <v>6</v>
      </c>
      <c r="P6" s="13" t="s">
        <v>13</v>
      </c>
      <c r="Q6" s="13" t="s">
        <v>14</v>
      </c>
      <c r="R6" s="13" t="s">
        <v>19</v>
      </c>
      <c r="S6" s="19" t="s">
        <v>17</v>
      </c>
      <c r="T6" s="13" t="s">
        <v>29</v>
      </c>
      <c r="U6" s="19" t="s">
        <v>15</v>
      </c>
      <c r="V6" s="13" t="s">
        <v>16</v>
      </c>
      <c r="W6" s="13" t="s">
        <v>31</v>
      </c>
      <c r="X6" s="13" t="s">
        <v>18</v>
      </c>
      <c r="Y6" s="13" t="s">
        <v>20</v>
      </c>
      <c r="Z6" s="13" t="s">
        <v>24</v>
      </c>
      <c r="AA6" s="13" t="s">
        <v>25</v>
      </c>
      <c r="AB6" s="13" t="s">
        <v>26</v>
      </c>
      <c r="AC6" s="13" t="s">
        <v>27</v>
      </c>
      <c r="AD6" s="13" t="s">
        <v>28</v>
      </c>
      <c r="AE6" s="13" t="s">
        <v>21</v>
      </c>
      <c r="AF6" s="13" t="s">
        <v>22</v>
      </c>
      <c r="AG6" s="13" t="s">
        <v>23</v>
      </c>
      <c r="AH6" s="118" t="s">
        <v>1291</v>
      </c>
      <c r="AI6" s="118" t="s">
        <v>8</v>
      </c>
      <c r="AJ6" s="2" t="str">
        <f>VLOOKUP(A8,[1]QLKT!$AA$10:$AC$111,3,0)</f>
        <v>a</v>
      </c>
    </row>
    <row r="7" spans="1:37" s="2" customFormat="1" ht="66">
      <c r="A7" s="21" t="str">
        <f t="shared" ref="A7:A70" si="0">TRIM(D7)&amp;" "&amp;TRIM(E7)&amp;" "&amp;TRIM(G7)</f>
        <v>Đinh Thị Hồng Anh 18/07/1976</v>
      </c>
      <c r="B7" s="119">
        <v>1</v>
      </c>
      <c r="C7" s="120" t="s">
        <v>207</v>
      </c>
      <c r="D7" s="121" t="s">
        <v>196</v>
      </c>
      <c r="E7" s="122" t="s">
        <v>197</v>
      </c>
      <c r="F7" s="123"/>
      <c r="G7" s="124" t="s">
        <v>198</v>
      </c>
      <c r="H7" s="119" t="s">
        <v>200</v>
      </c>
      <c r="I7" s="119" t="s">
        <v>38</v>
      </c>
      <c r="J7" s="119" t="s">
        <v>1272</v>
      </c>
      <c r="K7" s="119" t="s">
        <v>39</v>
      </c>
      <c r="L7" s="119" t="s">
        <v>1268</v>
      </c>
      <c r="M7" s="126" t="s">
        <v>199</v>
      </c>
      <c r="N7" s="126" t="s">
        <v>1208</v>
      </c>
      <c r="O7" s="119" t="s">
        <v>201</v>
      </c>
      <c r="P7" s="119" t="s">
        <v>202</v>
      </c>
      <c r="Q7" s="119" t="s">
        <v>938</v>
      </c>
      <c r="R7" s="127" t="s">
        <v>204</v>
      </c>
      <c r="S7" s="126">
        <v>3.26</v>
      </c>
      <c r="T7" s="128"/>
      <c r="U7" s="129">
        <v>8.3000000000000007</v>
      </c>
      <c r="V7" s="130"/>
      <c r="W7" s="126" t="s">
        <v>33</v>
      </c>
      <c r="X7" s="119" t="s">
        <v>1282</v>
      </c>
      <c r="Y7" s="128" t="str">
        <f>VLOOKUP(A7,[5]Sheet1!$A$1:$M$145,13,0)</f>
        <v>3821 /QĐ-ĐHKT ngày 11 tháng 12 năm 2020</v>
      </c>
      <c r="Z7" s="126" t="str">
        <f>VLOOKUP(A7,[5]Sheet1!$A$1:$E$145,5,0)</f>
        <v>PGS.TS. Lê Trung Thành</v>
      </c>
      <c r="AA7" s="126" t="str">
        <f>VLOOKUP(A7,[5]Sheet1!$A$1:$F$145,6,0)</f>
        <v>PGS.TS. Nguyễn Văn Định</v>
      </c>
      <c r="AB7" s="126" t="str">
        <f>VLOOKUP(A7,[5]Sheet1!$A$1:$G$145,7,0)</f>
        <v>PGS.TS. Lưu Thị Hương</v>
      </c>
      <c r="AC7" s="126" t="str">
        <f>VLOOKUP(A7,[5]Sheet1!$A$1:$H$145,8,0)</f>
        <v>TS. Lê Hồng Hạnh</v>
      </c>
      <c r="AD7" s="126" t="str">
        <f>VLOOKUP(A7,[5]Sheet1!$A$1:$I$145,9,0)</f>
        <v>TS. Đinh Thị Thanh Vân</v>
      </c>
      <c r="AE7" s="126" t="str">
        <f>VLOOKUP(A7,[5]Sheet1!$A$1:$L$146,12,0)</f>
        <v>ngày 22 tháng 12 năm 2020</v>
      </c>
      <c r="AF7" s="119" t="str">
        <f>VLOOKUP(A7,'DS 4.2020'!A7:AF157,32,)</f>
        <v/>
      </c>
      <c r="AG7" s="119" t="str">
        <f>VLOOKUP(A7,'DS 4.2020'!A7:AG157,33,0)</f>
        <v>anhdth1@bidv.com.vn</v>
      </c>
      <c r="AH7" s="118"/>
      <c r="AI7" s="118"/>
    </row>
    <row r="8" spans="1:37" ht="66">
      <c r="A8" s="21" t="str">
        <f t="shared" si="0"/>
        <v>Lê Thị Phương Anh 06/09/1985</v>
      </c>
      <c r="B8" s="119">
        <v>2</v>
      </c>
      <c r="C8" s="125">
        <v>18057502</v>
      </c>
      <c r="D8" s="121" t="s">
        <v>694</v>
      </c>
      <c r="E8" s="122" t="s">
        <v>197</v>
      </c>
      <c r="F8" s="123"/>
      <c r="G8" s="124" t="s">
        <v>695</v>
      </c>
      <c r="H8" s="119" t="s">
        <v>34</v>
      </c>
      <c r="I8" s="119" t="s">
        <v>38</v>
      </c>
      <c r="J8" s="119" t="s">
        <v>40</v>
      </c>
      <c r="K8" s="119" t="s">
        <v>47</v>
      </c>
      <c r="L8" s="119">
        <v>8340410</v>
      </c>
      <c r="M8" s="126" t="s">
        <v>41</v>
      </c>
      <c r="N8" s="126" t="s">
        <v>1208</v>
      </c>
      <c r="O8" s="119" t="str">
        <f>VLOOKUP(A8,'[3]fie nguon'!$C$2:$L$348,10,0)</f>
        <v xml:space="preserve">Phát triển thẻ tín dụng quốc tế tại Ngân hàng TMCP Đầu tư và Phát triển Việt Nam - Chi nhánh Mỹ Đình </v>
      </c>
      <c r="P8" s="119" t="str">
        <f>VLOOKUP(A8,'[3]fie nguon'!$C$2:$N$348,12,0)</f>
        <v>PGS.TS Phạm Văn Dũng</v>
      </c>
      <c r="Q8" s="119" t="str">
        <f>VLOOKUP(A8,'[3]fie nguon'!$C$2:$O$348,13,0)</f>
        <v xml:space="preserve"> Trường ĐH Kinh tế, ĐHQG Hà Nội</v>
      </c>
      <c r="R8" s="119" t="str">
        <f>VLOOKUP(A8,'[3]fie nguon'!$C$2:$T$349,18,0)</f>
        <v>521/QĐ-ĐHKT ngày 19/03/2020</v>
      </c>
      <c r="S8" s="126">
        <v>2.96</v>
      </c>
      <c r="T8" s="128"/>
      <c r="U8" s="129">
        <v>8.5</v>
      </c>
      <c r="V8" s="130"/>
      <c r="W8" s="126" t="s">
        <v>33</v>
      </c>
      <c r="X8" s="119" t="s">
        <v>1281</v>
      </c>
      <c r="Y8" s="128" t="str">
        <f>VLOOKUP(A8,[5]Sheet1!$A$1:$M$145,13,0)</f>
        <v>3976 /QĐ-ĐHKT ngày 21 tháng 12 năm 2020</v>
      </c>
      <c r="Z8" s="126" t="str">
        <f>VLOOKUP(A8,[5]Sheet1!$A$1:$E$145,5,0)</f>
        <v>PGS.TS. Nguyễn Trúc Lê</v>
      </c>
      <c r="AA8" s="126" t="str">
        <f>VLOOKUP(A8,[5]Sheet1!$A$1:$F$145,6,0)</f>
        <v>PGS.TS. Bùi Văn Huyền</v>
      </c>
      <c r="AB8" s="126" t="str">
        <f>VLOOKUP(A8,[5]Sheet1!$A$1:$G$145,7,0)</f>
        <v>TS. Lê Đình Thăng</v>
      </c>
      <c r="AC8" s="126" t="str">
        <f>VLOOKUP(A8,[5]Sheet1!$A$1:$H$145,8,0)</f>
        <v>TS. Nguyễn Thị Hương Lan</v>
      </c>
      <c r="AD8" s="126" t="str">
        <f>VLOOKUP(A8,[5]Sheet1!$A$1:$I$145,9,0)</f>
        <v>TS. Hoàng Khắc Lịch</v>
      </c>
      <c r="AE8" s="126" t="str">
        <f>VLOOKUP(A8,[5]Sheet1!$A$1:$L$146,12,0)</f>
        <v>ngày 11 tháng 1 năm 2021</v>
      </c>
      <c r="AF8" s="119" t="str">
        <f>VLOOKUP(A8,'DS 4.2020'!A8:AF158,32,)</f>
        <v>0985738385</v>
      </c>
      <c r="AG8" s="119" t="str">
        <f>VLOOKUP(A8,'DS 4.2020'!A8:AG158,33,0)</f>
        <v>anhltp@bidv.com.vn</v>
      </c>
      <c r="AH8" s="131"/>
      <c r="AI8" s="131"/>
      <c r="AJ8" s="2" t="str">
        <f>VLOOKUP(A9,[1]QLKT!$AA$10:$AC$111,3,0)</f>
        <v>a</v>
      </c>
      <c r="AK8" s="2" t="e">
        <f>VLOOKUP(A8,[4]Sheet1!$A$1:$E$81,5,0)</f>
        <v>#N/A</v>
      </c>
    </row>
    <row r="9" spans="1:37" ht="66">
      <c r="A9" s="21" t="str">
        <f t="shared" si="0"/>
        <v>Lưu Thị Lan Anh 22/07/1984</v>
      </c>
      <c r="B9" s="119">
        <v>3</v>
      </c>
      <c r="C9" s="125">
        <f>VLOOKUP(A9,'[2]tong 2 dot'!$A$7:$C$359,3,0)</f>
        <v>18057503</v>
      </c>
      <c r="D9" s="121" t="s">
        <v>270</v>
      </c>
      <c r="E9" s="122" t="s">
        <v>197</v>
      </c>
      <c r="F9" s="123"/>
      <c r="G9" s="124" t="s">
        <v>271</v>
      </c>
      <c r="H9" s="119" t="str">
        <f>VLOOKUP(A9,'[2]tong 2 dot'!$A$7:$G$379,7,0)</f>
        <v>Hà Nội</v>
      </c>
      <c r="I9" s="119" t="str">
        <f>VLOOKUP(A9,'[2]tong 2 dot'!$A$7:$E$379,5,0)</f>
        <v>Nữ</v>
      </c>
      <c r="J9" s="119" t="s">
        <v>40</v>
      </c>
      <c r="K9" s="119" t="str">
        <f>VLOOKUP(A9,'[2]tong 2 dot'!$A$7:$J$379,10,0)</f>
        <v>QH-2018-E</v>
      </c>
      <c r="L9" s="119">
        <v>8340410</v>
      </c>
      <c r="M9" s="126" t="s">
        <v>100</v>
      </c>
      <c r="N9" s="126" t="s">
        <v>1208</v>
      </c>
      <c r="O9" s="119" t="str">
        <f>VLOOKUP(A9,'[3]fie nguon'!$C$2:$L$348,10,0)</f>
        <v>Quản lý thu bảo hiểm xã hội tại các huyện ngoại thành thành phố Hà Nội</v>
      </c>
      <c r="P9" s="119" t="str">
        <f>VLOOKUP(A9,'[3]fie nguon'!$C$2:$N$348,12,0)</f>
        <v>PGS.TS Mai Thị Thanh Xuân</v>
      </c>
      <c r="Q9" s="119" t="str">
        <f>VLOOKUP(A9,'[3]fie nguon'!$C$2:$O$348,13,0)</f>
        <v>Nguyên Cán bộ Trường ĐH Kinh tế, ĐHQGHN</v>
      </c>
      <c r="R9" s="119" t="str">
        <f>VLOOKUP(A9,'[3]fie nguon'!$C$2:$T$349,18,0)</f>
        <v>520/QĐ-ĐHKT ngày 19/03/2020</v>
      </c>
      <c r="S9" s="126">
        <v>3.31</v>
      </c>
      <c r="T9" s="128"/>
      <c r="U9" s="129">
        <v>8.8000000000000007</v>
      </c>
      <c r="V9" s="130"/>
      <c r="W9" s="126" t="s">
        <v>33</v>
      </c>
      <c r="X9" s="119" t="str">
        <f>VLOOKUP(A9,'[2]tong 2 dot'!$A$7:$K$379,11,0)</f>
        <v>3286/QĐ-ĐHKT ngày 7/12/2018</v>
      </c>
      <c r="Y9" s="128" t="str">
        <f>VLOOKUP(A9,[5]Sheet1!$A$1:$M$145,13,0)</f>
        <v>4021 /QĐ-ĐHKT ngày 21 tháng 12 năm 2020</v>
      </c>
      <c r="Z9" s="126" t="str">
        <f>VLOOKUP(A9,[5]Sheet1!$A$1:$E$145,5,0)</f>
        <v>PGS.TS. Trần Đức Hiệp</v>
      </c>
      <c r="AA9" s="126" t="str">
        <f>VLOOKUP(A9,[5]Sheet1!$A$1:$F$145,6,0)</f>
        <v>PGS.TS. Phạm Thị Hồng Điệp</v>
      </c>
      <c r="AB9" s="126" t="str">
        <f>VLOOKUP(A9,[5]Sheet1!$A$1:$G$145,7,0)</f>
        <v>PGS.TS. Nguyễn Hoàng Việt</v>
      </c>
      <c r="AC9" s="126" t="str">
        <f>VLOOKUP(A9,[5]Sheet1!$A$1:$H$145,8,0)</f>
        <v>TS. Nguyễn Thị Thu Hoài</v>
      </c>
      <c r="AD9" s="126" t="str">
        <f>VLOOKUP(A9,[5]Sheet1!$A$1:$I$145,9,0)</f>
        <v>PGS.TS. Nguyễn Thị Nguyệt</v>
      </c>
      <c r="AE9" s="126" t="str">
        <f>VLOOKUP(A9,[5]Sheet1!$A$1:$L$146,12,0)</f>
        <v>ngày 6 tháng 1 năm 2021</v>
      </c>
      <c r="AF9" s="119" t="str">
        <f>VLOOKUP(A9,'DS 4.2020'!A9:AF159,32,)</f>
        <v>0982220784</v>
      </c>
      <c r="AG9" s="119" t="str">
        <f>VLOOKUP(A9,'DS 4.2020'!A9:AG159,33,0)</f>
        <v>lananhlt220784@gmail.com</v>
      </c>
      <c r="AH9" s="131" t="s">
        <v>1290</v>
      </c>
      <c r="AI9" s="131"/>
      <c r="AJ9" s="2" t="e">
        <f>VLOOKUP(A10,[1]QLKT!$AA$10:$AC$111,3,0)</f>
        <v>#N/A</v>
      </c>
      <c r="AK9" s="2" t="e">
        <f>VLOOKUP(A9,[4]Sheet1!$A$1:$E$81,5,0)</f>
        <v>#N/A</v>
      </c>
    </row>
    <row r="10" spans="1:37" ht="66">
      <c r="A10" s="21" t="str">
        <f t="shared" si="0"/>
        <v>Nguyễn Nguyệt Anh 29/09/1989</v>
      </c>
      <c r="B10" s="119">
        <v>4</v>
      </c>
      <c r="C10" s="125">
        <f>VLOOKUP(A10,'[2]tong 2 dot'!$A$7:$C$359,3,0)</f>
        <v>18057504</v>
      </c>
      <c r="D10" s="121" t="s">
        <v>417</v>
      </c>
      <c r="E10" s="122" t="s">
        <v>197</v>
      </c>
      <c r="F10" s="123"/>
      <c r="G10" s="124" t="s">
        <v>418</v>
      </c>
      <c r="H10" s="119" t="str">
        <f>VLOOKUP(A10,'[2]tong 2 dot'!$A$7:$G$379,7,0)</f>
        <v>Hà Nội</v>
      </c>
      <c r="I10" s="119" t="str">
        <f>VLOOKUP(A10,'[2]tong 2 dot'!$A$7:$E$379,5,0)</f>
        <v>Nữ</v>
      </c>
      <c r="J10" s="119" t="s">
        <v>40</v>
      </c>
      <c r="K10" s="119" t="str">
        <f>VLOOKUP(A10,'[2]tong 2 dot'!$A$7:$J$379,10,0)</f>
        <v>QH-2018-E</v>
      </c>
      <c r="L10" s="119">
        <v>8340410</v>
      </c>
      <c r="M10" s="126"/>
      <c r="N10" s="126" t="s">
        <v>1208</v>
      </c>
      <c r="O10" s="119" t="str">
        <f>VLOOKUP(A10,'[3]fie nguon'!$C$2:$L$348,10,0)</f>
        <v xml:space="preserve">Huy động vốn tại Ngân hàng Nông nghiệp và Phát triển nông thôn Việt Nam - Chi nhánh Hà Tây </v>
      </c>
      <c r="P10" s="119" t="str">
        <f>VLOOKUP(A10,'[3]fie nguon'!$C$2:$N$348,12,0)</f>
        <v>TS. Nguyễn Thùy Anh</v>
      </c>
      <c r="Q10" s="119" t="str">
        <f>VLOOKUP(A10,'[3]fie nguon'!$C$2:$O$348,13,0)</f>
        <v xml:space="preserve"> Trường ĐH Kinh tế, ĐHQG Hà Nội</v>
      </c>
      <c r="R10" s="119" t="str">
        <f>VLOOKUP(A10,'[3]fie nguon'!$C$2:$T$349,18,0)</f>
        <v>525/QĐ-ĐHKT ngày 19/03/2020</v>
      </c>
      <c r="S10" s="126">
        <v>2.92</v>
      </c>
      <c r="T10" s="128"/>
      <c r="U10" s="129">
        <v>8.6</v>
      </c>
      <c r="V10" s="130"/>
      <c r="W10" s="126" t="s">
        <v>33</v>
      </c>
      <c r="X10" s="119" t="str">
        <f>VLOOKUP(A10,'[2]tong 2 dot'!$A$7:$K$379,11,0)</f>
        <v>3286/QĐ-ĐHKT ngày 7/12/2018</v>
      </c>
      <c r="Y10" s="128" t="str">
        <f>VLOOKUP(A10,[5]Sheet1!$A$1:$M$145,13,0)</f>
        <v>4022 /QĐ-ĐHKT ngày 21 tháng 12 năm 2020</v>
      </c>
      <c r="Z10" s="126" t="str">
        <f>VLOOKUP(A10,[5]Sheet1!$A$1:$E$145,5,0)</f>
        <v>PGS.TS. Trần Đức Hiệp</v>
      </c>
      <c r="AA10" s="126" t="str">
        <f>VLOOKUP(A10,[5]Sheet1!$A$1:$F$145,6,0)</f>
        <v>PGS.TS. Nguyễn Hoàng Việt</v>
      </c>
      <c r="AB10" s="126" t="str">
        <f>VLOOKUP(A10,[5]Sheet1!$A$1:$G$145,7,0)</f>
        <v>PGS.TS. Nguyễn Thị Nguyệt</v>
      </c>
      <c r="AC10" s="126" t="str">
        <f>VLOOKUP(A10,[5]Sheet1!$A$1:$H$145,8,0)</f>
        <v>TS. Nguyễn Thị Thu Hoài</v>
      </c>
      <c r="AD10" s="126" t="str">
        <f>VLOOKUP(A10,[5]Sheet1!$A$1:$I$145,9,0)</f>
        <v>PGS.TS. Phạm Thị Hồng Điệp</v>
      </c>
      <c r="AE10" s="126" t="str">
        <f>VLOOKUP(A10,[5]Sheet1!$A$1:$L$146,12,0)</f>
        <v>ngày 6 tháng 1 năm 2021</v>
      </c>
      <c r="AF10" s="119" t="str">
        <f>VLOOKUP(A10,'DS 4.2020'!A10:AF160,32,)</f>
        <v>0936729989</v>
      </c>
      <c r="AG10" s="119" t="str">
        <f>VLOOKUP(A10,'DS 4.2020'!A10:AG160,33,0)</f>
        <v>nguyetanh2991989@gmail.com</v>
      </c>
      <c r="AH10" s="131" t="s">
        <v>1290</v>
      </c>
      <c r="AI10" s="131"/>
      <c r="AJ10" s="2" t="e">
        <f>VLOOKUP(A11,[1]QLKT!$AA$10:$AC$111,3,0)</f>
        <v>#N/A</v>
      </c>
      <c r="AK10" s="2" t="e">
        <f>VLOOKUP(A10,[4]Sheet1!$A$1:$E$81,5,0)</f>
        <v>#N/A</v>
      </c>
    </row>
    <row r="11" spans="1:37" ht="66">
      <c r="A11" s="21" t="str">
        <f t="shared" si="0"/>
        <v>Nguyễn Quỳnh Anh 28/09/1989</v>
      </c>
      <c r="B11" s="119">
        <v>5</v>
      </c>
      <c r="C11" s="125" t="s">
        <v>1217</v>
      </c>
      <c r="D11" s="121" t="s">
        <v>1110</v>
      </c>
      <c r="E11" s="122" t="s">
        <v>197</v>
      </c>
      <c r="F11" s="123"/>
      <c r="G11" s="124" t="s">
        <v>1111</v>
      </c>
      <c r="H11" s="119" t="s">
        <v>34</v>
      </c>
      <c r="I11" s="119" t="s">
        <v>38</v>
      </c>
      <c r="J11" s="119" t="s">
        <v>970</v>
      </c>
      <c r="K11" s="119" t="s">
        <v>47</v>
      </c>
      <c r="L11" s="119">
        <v>8310106</v>
      </c>
      <c r="M11" s="126"/>
      <c r="N11" s="126" t="s">
        <v>1208</v>
      </c>
      <c r="O11" s="119" t="s">
        <v>1112</v>
      </c>
      <c r="P11" s="119" t="s">
        <v>1113</v>
      </c>
      <c r="Q11" s="119" t="s">
        <v>120</v>
      </c>
      <c r="R11" s="119" t="s">
        <v>1114</v>
      </c>
      <c r="S11" s="126">
        <v>3.32</v>
      </c>
      <c r="T11" s="128"/>
      <c r="U11" s="129">
        <v>8.8000000000000007</v>
      </c>
      <c r="V11" s="130"/>
      <c r="W11" s="126" t="s">
        <v>33</v>
      </c>
      <c r="X11" s="119" t="s">
        <v>79</v>
      </c>
      <c r="Y11" s="128" t="str">
        <f>VLOOKUP(A11,[5]Sheet1!$A$1:$M$145,13,0)</f>
        <v>3744 /QĐ-ĐHKT ngày 8 tháng 12 năm 2020</v>
      </c>
      <c r="Z11" s="126" t="str">
        <f>VLOOKUP(A11,[5]Sheet1!$A$1:$E$145,5,0)</f>
        <v>PGS.TS. Hà Văn Hội</v>
      </c>
      <c r="AA11" s="126" t="str">
        <f>VLOOKUP(A11,[5]Sheet1!$A$1:$F$145,6,0)</f>
        <v>PGS.TS. Bùi Thị Lý</v>
      </c>
      <c r="AB11" s="126" t="str">
        <f>VLOOKUP(A11,[5]Sheet1!$A$1:$G$145,7,0)</f>
        <v>PGS.TS. Nguyễn Xuân Thiên</v>
      </c>
      <c r="AC11" s="126" t="str">
        <f>VLOOKUP(A11,[5]Sheet1!$A$1:$H$145,8,0)</f>
        <v>TS. Nguyễn Thị Vũ Hà</v>
      </c>
      <c r="AD11" s="126" t="str">
        <f>VLOOKUP(A11,[5]Sheet1!$A$1:$I$145,9,0)</f>
        <v>PGS.TS. Trần Văn Tùng</v>
      </c>
      <c r="AE11" s="126" t="str">
        <f>VLOOKUP(A11,[5]Sheet1!$A$1:$L$146,12,0)</f>
        <v>ngày 23 tháng 12 năm 2020</v>
      </c>
      <c r="AF11" s="119" t="str">
        <f>VLOOKUP(A11,'DS 4.2020'!A11:AF161,32,)</f>
        <v>0902046686</v>
      </c>
      <c r="AG11" s="119" t="str">
        <f>VLOOKUP(A11,'DS 4.2020'!A11:AG161,33,0)</f>
        <v>quynhanh28989@gmail.com</v>
      </c>
      <c r="AH11" s="131" t="s">
        <v>1290</v>
      </c>
      <c r="AI11" s="131"/>
      <c r="AJ11" s="2" t="str">
        <f>VLOOKUP(A12,[1]QLKT!$AA$10:$AC$111,3,0)</f>
        <v>a</v>
      </c>
      <c r="AK11" s="2" t="e">
        <f>VLOOKUP(A11,[4]Sheet1!$A$1:$E$81,5,0)</f>
        <v>#N/A</v>
      </c>
    </row>
    <row r="12" spans="1:37" s="38" customFormat="1" ht="63">
      <c r="A12" s="21" t="str">
        <f t="shared" si="0"/>
        <v>Nguyễn Tuấn Anh 15/08/1987</v>
      </c>
      <c r="B12" s="119">
        <v>6</v>
      </c>
      <c r="C12" s="26">
        <v>17058304</v>
      </c>
      <c r="D12" s="27" t="s">
        <v>436</v>
      </c>
      <c r="E12" s="28" t="s">
        <v>197</v>
      </c>
      <c r="F12" s="123" t="s">
        <v>437</v>
      </c>
      <c r="G12" s="35" t="s">
        <v>438</v>
      </c>
      <c r="H12" s="25" t="s">
        <v>439</v>
      </c>
      <c r="I12" s="25" t="s">
        <v>35</v>
      </c>
      <c r="J12" s="25" t="s">
        <v>40</v>
      </c>
      <c r="K12" s="25" t="s">
        <v>39</v>
      </c>
      <c r="L12" s="25">
        <v>8340410</v>
      </c>
      <c r="M12" s="126"/>
      <c r="N12" s="31" t="s">
        <v>1208</v>
      </c>
      <c r="O12" s="25" t="s">
        <v>440</v>
      </c>
      <c r="P12" s="25" t="s">
        <v>302</v>
      </c>
      <c r="Q12" s="25" t="s">
        <v>43</v>
      </c>
      <c r="R12" s="25" t="s">
        <v>441</v>
      </c>
      <c r="S12" s="31">
        <v>2.88</v>
      </c>
      <c r="T12" s="128"/>
      <c r="U12" s="33">
        <v>8.5</v>
      </c>
      <c r="V12" s="130"/>
      <c r="W12" s="31" t="s">
        <v>33</v>
      </c>
      <c r="X12" s="25" t="s">
        <v>1278</v>
      </c>
      <c r="Y12" s="32" t="str">
        <f>VLOOKUP(A12,[5]Sheet1!$A$1:$M$145,13,0)</f>
        <v>4012 /QĐ-ĐHKT ngày 21 tháng 12 năm 2020</v>
      </c>
      <c r="Z12" s="31" t="str">
        <f>VLOOKUP(A12,[5]Sheet1!$A$1:$E$145,5,0)</f>
        <v>PGS.TS. Lê Danh Tốn</v>
      </c>
      <c r="AA12" s="31" t="str">
        <f>VLOOKUP(A12,[5]Sheet1!$A$1:$F$145,6,0)</f>
        <v>PGS.TS. Phạm Thị Hồng Điệp</v>
      </c>
      <c r="AB12" s="31" t="str">
        <f>VLOOKUP(A12,[5]Sheet1!$A$1:$G$145,7,0)</f>
        <v>TS. Đinh Quang Ty</v>
      </c>
      <c r="AC12" s="31" t="str">
        <f>VLOOKUP(A12,[5]Sheet1!$A$1:$H$145,8,0)</f>
        <v>TS. Lê Thị Hồng Điệp</v>
      </c>
      <c r="AD12" s="31" t="str">
        <f>VLOOKUP(A12,[5]Sheet1!$A$1:$I$145,9,0)</f>
        <v>TS. Lê Xuân Sang</v>
      </c>
      <c r="AE12" s="31" t="str">
        <f>VLOOKUP(A12,[5]Sheet1!$A$1:$L$146,12,0)</f>
        <v>ngày 7 tháng 1 năm 2021</v>
      </c>
      <c r="AF12" s="119" t="str">
        <f>VLOOKUP(A12,'DS 4.2020'!A12:AF162,32,)</f>
        <v>0963687087</v>
      </c>
      <c r="AG12" s="119" t="str">
        <f>VLOOKUP(A12,'DS 4.2020'!A12:AG162,33,0)</f>
        <v>tuananh41xd@gmail.com</v>
      </c>
      <c r="AH12" s="142" t="s">
        <v>1290</v>
      </c>
      <c r="AI12" s="142" t="s">
        <v>1277</v>
      </c>
      <c r="AJ12" s="39" t="str">
        <f>VLOOKUP(A13,[1]QLKT!$AA$10:$AC$111,3,0)</f>
        <v>a</v>
      </c>
      <c r="AK12" s="39" t="e">
        <f>VLOOKUP(A12,[4]Sheet1!$A$1:$E$81,5,0)</f>
        <v>#N/A</v>
      </c>
    </row>
    <row r="13" spans="1:37" ht="115.5">
      <c r="A13" s="21" t="str">
        <f t="shared" si="0"/>
        <v>Nguyễn Thế Anh 24/11/1978</v>
      </c>
      <c r="B13" s="119">
        <v>7</v>
      </c>
      <c r="C13" s="125">
        <v>17058303</v>
      </c>
      <c r="D13" s="121" t="s">
        <v>295</v>
      </c>
      <c r="E13" s="122" t="s">
        <v>197</v>
      </c>
      <c r="F13" s="123"/>
      <c r="G13" s="124" t="s">
        <v>300</v>
      </c>
      <c r="H13" s="25" t="s">
        <v>42</v>
      </c>
      <c r="I13" s="119" t="s">
        <v>35</v>
      </c>
      <c r="J13" s="119" t="s">
        <v>40</v>
      </c>
      <c r="K13" s="119" t="s">
        <v>39</v>
      </c>
      <c r="L13" s="119">
        <v>8340410</v>
      </c>
      <c r="M13" s="126" t="s">
        <v>100</v>
      </c>
      <c r="N13" s="126" t="s">
        <v>1208</v>
      </c>
      <c r="O13" s="119" t="s">
        <v>301</v>
      </c>
      <c r="P13" s="119" t="s">
        <v>302</v>
      </c>
      <c r="Q13" s="119" t="s">
        <v>43</v>
      </c>
      <c r="R13" s="119" t="s">
        <v>303</v>
      </c>
      <c r="S13" s="126">
        <v>2.85</v>
      </c>
      <c r="T13" s="128"/>
      <c r="U13" s="129">
        <v>8.8000000000000007</v>
      </c>
      <c r="V13" s="130"/>
      <c r="W13" s="126" t="s">
        <v>33</v>
      </c>
      <c r="X13" s="119" t="s">
        <v>45</v>
      </c>
      <c r="Y13" s="128" t="str">
        <f>VLOOKUP(A13,[5]Sheet1!$A$1:$M$145,13,0)</f>
        <v>4035 /QĐ-ĐHKT ngày 21 tháng 12 năm 2020</v>
      </c>
      <c r="Z13" s="126" t="str">
        <f>VLOOKUP(A13,[5]Sheet1!$A$1:$E$145,5,0)</f>
        <v>PGS.TS. Trần Đức Hiệp</v>
      </c>
      <c r="AA13" s="126" t="str">
        <f>VLOOKUP(A13,[5]Sheet1!$A$1:$F$145,6,0)</f>
        <v>TS. Nguyễn Xuân Thành</v>
      </c>
      <c r="AB13" s="126" t="str">
        <f>VLOOKUP(A13,[5]Sheet1!$A$1:$G$145,7,0)</f>
        <v>TS. Đỗ Văn Quang</v>
      </c>
      <c r="AC13" s="126" t="str">
        <f>VLOOKUP(A13,[5]Sheet1!$A$1:$H$145,8,0)</f>
        <v>TS. Tô Thế Nguyên</v>
      </c>
      <c r="AD13" s="126" t="str">
        <f>VLOOKUP(A13,[5]Sheet1!$A$1:$I$145,9,0)</f>
        <v>TS. Trần Đức Vui</v>
      </c>
      <c r="AE13" s="126" t="str">
        <f>VLOOKUP(A13,[5]Sheet1!$A$1:$L$146,12,0)</f>
        <v>ngày 5 tháng 1 năm 2021</v>
      </c>
      <c r="AF13" s="119" t="str">
        <f>VLOOKUP(A13,'DS 4.2020'!A13:AF163,32,)</f>
        <v>0983081979</v>
      </c>
      <c r="AG13" s="119" t="str">
        <f>VLOOKUP(A13,'DS 4.2020'!A13:AG163,33,0)</f>
        <v>nta1310@gmail.com</v>
      </c>
      <c r="AH13" s="131" t="s">
        <v>1290</v>
      </c>
      <c r="AI13" s="131"/>
      <c r="AJ13" s="2" t="e">
        <f>VLOOKUP(A14,[1]QLKT!$AA$10:$AC$111,3,0)</f>
        <v>#N/A</v>
      </c>
      <c r="AK13" s="2" t="e">
        <f>VLOOKUP(A13,[4]Sheet1!$A$1:$E$81,5,0)</f>
        <v>#N/A</v>
      </c>
    </row>
    <row r="14" spans="1:37" ht="115.5">
      <c r="A14" s="21" t="str">
        <f t="shared" si="0"/>
        <v>Nguyễn Thị Mai Anh 11/06/1993</v>
      </c>
      <c r="B14" s="119">
        <v>8</v>
      </c>
      <c r="C14" s="125">
        <v>16055001</v>
      </c>
      <c r="D14" s="121" t="s">
        <v>974</v>
      </c>
      <c r="E14" s="122" t="s">
        <v>197</v>
      </c>
      <c r="F14" s="123" t="s">
        <v>975</v>
      </c>
      <c r="G14" s="124" t="s">
        <v>976</v>
      </c>
      <c r="H14" s="119" t="s">
        <v>583</v>
      </c>
      <c r="I14" s="119" t="s">
        <v>38</v>
      </c>
      <c r="J14" s="119" t="s">
        <v>970</v>
      </c>
      <c r="K14" s="119" t="s">
        <v>116</v>
      </c>
      <c r="L14" s="119">
        <v>8310106</v>
      </c>
      <c r="M14" s="126"/>
      <c r="N14" s="126" t="s">
        <v>1269</v>
      </c>
      <c r="O14" s="119" t="s">
        <v>977</v>
      </c>
      <c r="P14" s="119" t="s">
        <v>917</v>
      </c>
      <c r="Q14" s="119" t="s">
        <v>120</v>
      </c>
      <c r="R14" s="119" t="s">
        <v>978</v>
      </c>
      <c r="S14" s="126">
        <v>3.23</v>
      </c>
      <c r="T14" s="128"/>
      <c r="U14" s="129">
        <v>8</v>
      </c>
      <c r="V14" s="130" t="e">
        <v>#N/A</v>
      </c>
      <c r="W14" s="126" t="s">
        <v>37</v>
      </c>
      <c r="X14" s="119" t="s">
        <v>979</v>
      </c>
      <c r="Y14" s="128" t="str">
        <f>VLOOKUP(A14,[5]Sheet1!$A$1:$M$145,13,0)</f>
        <v>3727 /QĐ-ĐHKT ngày 8 tháng 12 năm 2020</v>
      </c>
      <c r="Z14" s="126" t="str">
        <f>VLOOKUP(A14,[5]Sheet1!$A$1:$E$145,5,0)</f>
        <v>PGS.TS. Nguyễn Anh Thu</v>
      </c>
      <c r="AA14" s="126" t="str">
        <f>VLOOKUP(A14,[5]Sheet1!$A$1:$F$145,6,0)</f>
        <v>PGS.TS. Nguyễn Duy Dũng</v>
      </c>
      <c r="AB14" s="126" t="str">
        <f>VLOOKUP(A14,[5]Sheet1!$A$1:$G$145,7,0)</f>
        <v>PGS.TS. Doãn Kế Bôn</v>
      </c>
      <c r="AC14" s="126" t="str">
        <f>VLOOKUP(A14,[5]Sheet1!$A$1:$H$145,8,0)</f>
        <v>TS. Phạm Thu Phương</v>
      </c>
      <c r="AD14" s="126" t="str">
        <f>VLOOKUP(A14,[5]Sheet1!$A$1:$I$145,9,0)</f>
        <v>TS. Vũ Thanh Hương</v>
      </c>
      <c r="AE14" s="126" t="str">
        <f>VLOOKUP(A14,[5]Sheet1!$A$1:$L$146,12,0)</f>
        <v>ngày 26 tháng 12 năm 2020</v>
      </c>
      <c r="AF14" s="119" t="str">
        <f>VLOOKUP(A14,'DS 4.2020'!A14:AF164,32,)</f>
        <v>0973467816</v>
      </c>
      <c r="AG14" s="119" t="str">
        <f>VLOOKUP(A14,'DS 4.2020'!A14:AG164,33,0)</f>
        <v>maianh.hn116@gmail.com</v>
      </c>
      <c r="AH14" s="131"/>
      <c r="AI14" s="131"/>
      <c r="AJ14" s="2" t="e">
        <f>VLOOKUP(A15,[1]QLKT!$AA$10:$AC$111,3,0)</f>
        <v>#N/A</v>
      </c>
      <c r="AK14" s="2" t="e">
        <f>VLOOKUP(A14,[4]Sheet1!$A$1:$E$81,5,0)</f>
        <v>#N/A</v>
      </c>
    </row>
    <row r="15" spans="1:37" ht="66">
      <c r="A15" s="21" t="str">
        <f t="shared" si="0"/>
        <v>Nguyễn Trọng Tuấn Anh 20/12/1992</v>
      </c>
      <c r="B15" s="119">
        <v>9</v>
      </c>
      <c r="C15" s="125">
        <f>VLOOKUP(A15,'[2]tong 2 dot'!$A$7:$C$359,3,0)</f>
        <v>18057596</v>
      </c>
      <c r="D15" s="121" t="s">
        <v>486</v>
      </c>
      <c r="E15" s="122" t="s">
        <v>197</v>
      </c>
      <c r="F15" s="123"/>
      <c r="G15" s="124" t="s">
        <v>487</v>
      </c>
      <c r="H15" s="119" t="str">
        <f>VLOOKUP(A15,'[2]tong 2 dot'!$A$7:$G$379,7,0)</f>
        <v>Hải Dương</v>
      </c>
      <c r="I15" s="119" t="str">
        <f>VLOOKUP(A15,'[2]tong 2 dot'!$A$7:$E$379,5,0)</f>
        <v>Nam</v>
      </c>
      <c r="J15" s="119" t="s">
        <v>251</v>
      </c>
      <c r="K15" s="119" t="str">
        <f>VLOOKUP(A15,'[2]tong 2 dot'!$A$7:$J$379,10,0)</f>
        <v>QH-2018-E</v>
      </c>
      <c r="L15" s="119">
        <v>8340101</v>
      </c>
      <c r="M15" s="126" t="s">
        <v>106</v>
      </c>
      <c r="N15" s="126" t="s">
        <v>1208</v>
      </c>
      <c r="O15" s="119" t="str">
        <f>VLOOKUP(A15,'[3]fie nguon'!$C$2:$L$348,10,0)</f>
        <v>Chiến lược cạnh tranh của Công ty Trách nhiệm hữu hạn KEVA</v>
      </c>
      <c r="P15" s="119" t="str">
        <f>VLOOKUP(A15,'[3]fie nguon'!$C$2:$N$348,12,0)</f>
        <v>PGS.TS. Trần Anh Tài</v>
      </c>
      <c r="Q15" s="119" t="str">
        <f>VLOOKUP(A15,'[3]fie nguon'!$C$2:$O$348,13,0)</f>
        <v xml:space="preserve"> Trường ĐH Kinh tế, ĐHQG Hà Nội</v>
      </c>
      <c r="R15" s="119" t="str">
        <f>VLOOKUP(A15,'[3]fie nguon'!$C$2:$T$349,18,0)</f>
        <v>595/QĐ-ĐHKT ngày 19/03/2020</v>
      </c>
      <c r="S15" s="126">
        <v>3.27</v>
      </c>
      <c r="T15" s="128"/>
      <c r="U15" s="129">
        <v>8.9</v>
      </c>
      <c r="V15" s="130"/>
      <c r="W15" s="126" t="s">
        <v>37</v>
      </c>
      <c r="X15" s="119" t="str">
        <f>VLOOKUP(A15,'[2]tong 2 dot'!$A$7:$K$379,11,0)</f>
        <v>3286/QĐ-ĐHKT ngày 7/12/2018</v>
      </c>
      <c r="Y15" s="128" t="str">
        <f>VLOOKUP(A15,[5]Sheet1!$A$1:$M$145,13,0)</f>
        <v>3852 /QĐ-ĐHKT ngày 14 tháng 12 năm 2020</v>
      </c>
      <c r="Z15" s="126" t="str">
        <f>VLOOKUP(A15,[5]Sheet1!$A$1:$E$145,5,0)</f>
        <v>PGS.TS. Nguyễn Mạnh Tuân</v>
      </c>
      <c r="AA15" s="126" t="str">
        <f>VLOOKUP(A15,[5]Sheet1!$A$1:$F$145,6,0)</f>
        <v>PGS.TS. Vũ Hoàng Ngân</v>
      </c>
      <c r="AB15" s="126" t="str">
        <f>VLOOKUP(A15,[5]Sheet1!$A$1:$G$145,7,0)</f>
        <v>PGS.TS. Phạm Thu Hương</v>
      </c>
      <c r="AC15" s="126" t="str">
        <f>VLOOKUP(A15,[5]Sheet1!$A$1:$H$145,8,0)</f>
        <v>TS. Vũ Thị Minh Hiền</v>
      </c>
      <c r="AD15" s="126" t="str">
        <f>VLOOKUP(A15,[5]Sheet1!$A$1:$I$145,9,0)</f>
        <v>PGS.TS. Nguyễn Đăng Minh</v>
      </c>
      <c r="AE15" s="126" t="str">
        <f>VLOOKUP(A15,[5]Sheet1!$A$1:$L$146,12,0)</f>
        <v>ngày 23 tháng 12 năm 2020</v>
      </c>
      <c r="AF15" s="119" t="str">
        <f>VLOOKUP(A15,'DS 4.2020'!A15:AF165,32,)</f>
        <v>0392858595</v>
      </c>
      <c r="AG15" s="119" t="str">
        <f>VLOOKUP(A15,'DS 4.2020'!A15:AG165,33,0)</f>
        <v>nguyentrongtuananh92@gmail.com</v>
      </c>
      <c r="AH15" s="131"/>
      <c r="AI15" s="131"/>
      <c r="AJ15" s="2" t="str">
        <f>VLOOKUP(A16,[1]QLKT!$AA$10:$AC$111,3,0)</f>
        <v>a</v>
      </c>
      <c r="AK15" s="2" t="e">
        <f>VLOOKUP(A15,[4]Sheet1!$A$1:$E$81,5,0)</f>
        <v>#N/A</v>
      </c>
    </row>
    <row r="16" spans="1:37" ht="66">
      <c r="A16" s="21" t="str">
        <f t="shared" si="0"/>
        <v>Quách Thị Quế Anh 03/08/1983</v>
      </c>
      <c r="B16" s="119">
        <v>10</v>
      </c>
      <c r="C16" s="125">
        <f>VLOOKUP(A16,'[2]tong 2 dot'!$A$7:$C$359,3,0)</f>
        <v>18057505</v>
      </c>
      <c r="D16" s="121" t="s">
        <v>404</v>
      </c>
      <c r="E16" s="122" t="s">
        <v>197</v>
      </c>
      <c r="F16" s="123"/>
      <c r="G16" s="124" t="s">
        <v>405</v>
      </c>
      <c r="H16" s="119" t="str">
        <f>VLOOKUP(A16,'[2]tong 2 dot'!$A$7:$G$379,7,0)</f>
        <v>Hoà Bình</v>
      </c>
      <c r="I16" s="119" t="str">
        <f>VLOOKUP(A16,'[2]tong 2 dot'!$A$7:$E$379,5,0)</f>
        <v>Nữ</v>
      </c>
      <c r="J16" s="119" t="s">
        <v>40</v>
      </c>
      <c r="K16" s="119" t="str">
        <f>VLOOKUP(A16,'[2]tong 2 dot'!$A$7:$J$379,10,0)</f>
        <v>QH-2018-E</v>
      </c>
      <c r="L16" s="119">
        <v>8340410</v>
      </c>
      <c r="M16" s="126" t="s">
        <v>100</v>
      </c>
      <c r="N16" s="126" t="s">
        <v>1208</v>
      </c>
      <c r="O16" s="119" t="str">
        <f>VLOOKUP(A16,'[3]fie nguon'!$C$2:$L$348,10,0)</f>
        <v>Xử lý nợ tại Công ty TNHH Mua bán nợ Việt Nam</v>
      </c>
      <c r="P16" s="119" t="str">
        <f>VLOOKUP(A16,'[3]fie nguon'!$C$2:$N$348,12,0)</f>
        <v>TS. Nguyễn Thị Thu Hoài</v>
      </c>
      <c r="Q16" s="119" t="str">
        <f>VLOOKUP(A16,'[3]fie nguon'!$C$2:$O$348,13,0)</f>
        <v xml:space="preserve"> Trường ĐH Kinh tế, ĐHQG Hà Nội</v>
      </c>
      <c r="R16" s="119" t="str">
        <f>VLOOKUP(A16,'[3]fie nguon'!$C$2:$T$349,18,0)</f>
        <v>524/QĐ-ĐHKT ngày 19/03/2020</v>
      </c>
      <c r="S16" s="126">
        <v>3.18</v>
      </c>
      <c r="T16" s="128"/>
      <c r="U16" s="129">
        <v>9</v>
      </c>
      <c r="V16" s="130"/>
      <c r="W16" s="126" t="s">
        <v>33</v>
      </c>
      <c r="X16" s="119" t="str">
        <f>VLOOKUP(A16,'[2]tong 2 dot'!$A$7:$K$379,11,0)</f>
        <v>3286/QĐ-ĐHKT ngày 7/12/2018</v>
      </c>
      <c r="Y16" s="128" t="str">
        <f>VLOOKUP(A16,[5]Sheet1!$A$1:$M$145,13,0)</f>
        <v>4038 /QĐ-ĐHKT ngày 21 tháng 12 năm 2020</v>
      </c>
      <c r="Z16" s="126" t="str">
        <f>VLOOKUP(A16,[5]Sheet1!$A$1:$E$145,5,0)</f>
        <v>PGS.TS. Trần Đức Hiệp</v>
      </c>
      <c r="AA16" s="126" t="str">
        <f>VLOOKUP(A16,[5]Sheet1!$A$1:$F$145,6,0)</f>
        <v>TS. Nguyễn Xuân Thành</v>
      </c>
      <c r="AB16" s="126" t="str">
        <f>VLOOKUP(A16,[5]Sheet1!$A$1:$G$145,7,0)</f>
        <v>TS. Trần Đức Vui</v>
      </c>
      <c r="AC16" s="126" t="str">
        <f>VLOOKUP(A16,[5]Sheet1!$A$1:$H$145,8,0)</f>
        <v>TS. Tô Thế Nguyên</v>
      </c>
      <c r="AD16" s="126" t="str">
        <f>VLOOKUP(A16,[5]Sheet1!$A$1:$I$145,9,0)</f>
        <v>TS. Đỗ Văn Quang</v>
      </c>
      <c r="AE16" s="126" t="str">
        <f>VLOOKUP(A16,[5]Sheet1!$A$1:$L$146,12,0)</f>
        <v>ngày 5 tháng 1 năm 2021</v>
      </c>
      <c r="AF16" s="119" t="str">
        <f>VLOOKUP(A16,'DS 4.2020'!A16:AF166,32,)</f>
        <v>0985323566</v>
      </c>
      <c r="AG16" s="119" t="str">
        <f>VLOOKUP(A16,'DS 4.2020'!A16:AG166,33,0)</f>
        <v>quachqueanh@gmail.com</v>
      </c>
      <c r="AH16" s="131" t="s">
        <v>1290</v>
      </c>
      <c r="AI16" s="131"/>
      <c r="AJ16" s="2" t="str">
        <f>VLOOKUP(A17,[1]QLKT!$AA$10:$AC$111,3,0)</f>
        <v>a</v>
      </c>
      <c r="AK16" s="2" t="e">
        <f>VLOOKUP(A16,[4]Sheet1!$A$1:$E$81,5,0)</f>
        <v>#N/A</v>
      </c>
    </row>
    <row r="17" spans="1:37" ht="66">
      <c r="A17" s="21" t="str">
        <f t="shared" si="0"/>
        <v>Quản Ngọc Tú Anh 26/02/1993</v>
      </c>
      <c r="B17" s="119">
        <v>11</v>
      </c>
      <c r="C17" s="125">
        <f>VLOOKUP(A17,'[2]tong 2 dot'!$A$7:$C$359,3,0)</f>
        <v>18057506</v>
      </c>
      <c r="D17" s="121" t="s">
        <v>650</v>
      </c>
      <c r="E17" s="122" t="s">
        <v>197</v>
      </c>
      <c r="F17" s="123"/>
      <c r="G17" s="124" t="s">
        <v>651</v>
      </c>
      <c r="H17" s="119" t="str">
        <f>VLOOKUP(A17,'[2]tong 2 dot'!$A$7:$G$379,7,0)</f>
        <v>Hà Nội</v>
      </c>
      <c r="I17" s="119" t="str">
        <f>VLOOKUP(A17,'[2]tong 2 dot'!$A$7:$E$379,5,0)</f>
        <v>Nữ</v>
      </c>
      <c r="J17" s="119" t="s">
        <v>40</v>
      </c>
      <c r="K17" s="119" t="str">
        <f>VLOOKUP(A17,'[2]tong 2 dot'!$A$7:$J$379,10,0)</f>
        <v>QH-2018-E</v>
      </c>
      <c r="L17" s="119">
        <v>8340410</v>
      </c>
      <c r="M17" s="126"/>
      <c r="N17" s="126" t="s">
        <v>1208</v>
      </c>
      <c r="O17" s="119" t="str">
        <f>VLOOKUP(A17,'[3]fie nguon'!$C$2:$L$348,10,0)</f>
        <v>Tái cơ cấu ngành nông nghiệp trên địa bàn thành phố Hà Nội</v>
      </c>
      <c r="P17" s="119" t="str">
        <f>VLOOKUP(A17,'[3]fie nguon'!$C$2:$N$348,12,0)</f>
        <v>PGS.TS. Trần Anh Tài</v>
      </c>
      <c r="Q17" s="119" t="str">
        <f>VLOOKUP(A17,'[3]fie nguon'!$C$2:$O$348,13,0)</f>
        <v xml:space="preserve"> Trường ĐH Kinh tế, ĐHQG Hà Nội</v>
      </c>
      <c r="R17" s="119" t="str">
        <f>VLOOKUP(A17,'[3]fie nguon'!$C$2:$T$349,18,0)</f>
        <v>522/QĐ-ĐHKT ngày 19/03/2020</v>
      </c>
      <c r="S17" s="126">
        <v>3.25</v>
      </c>
      <c r="T17" s="128"/>
      <c r="U17" s="129">
        <v>8</v>
      </c>
      <c r="V17" s="130"/>
      <c r="W17" s="126" t="s">
        <v>33</v>
      </c>
      <c r="X17" s="119" t="str">
        <f>VLOOKUP(A17,'[2]tong 2 dot'!$A$7:$K$379,11,0)</f>
        <v>3286/QĐ-ĐHKT ngày 7/12/2018</v>
      </c>
      <c r="Y17" s="128" t="str">
        <f>VLOOKUP(A17,[5]Sheet1!$A$1:$M$145,13,0)</f>
        <v>4026 /QĐ-ĐHKT ngày 21 tháng 12 năm 2020</v>
      </c>
      <c r="Z17" s="126" t="str">
        <f>VLOOKUP(A17,[5]Sheet1!$A$1:$E$145,5,0)</f>
        <v>PGS.TS. Phạm Văn Dũng</v>
      </c>
      <c r="AA17" s="126" t="str">
        <f>VLOOKUP(A17,[5]Sheet1!$A$1:$F$145,6,0)</f>
        <v>TS. Lưu Quốc Đạt</v>
      </c>
      <c r="AB17" s="126" t="str">
        <f>VLOOKUP(A17,[5]Sheet1!$A$1:$G$145,7,0)</f>
        <v>PGS.TS. Lê Thị Anh Vân</v>
      </c>
      <c r="AC17" s="126" t="str">
        <f>VLOOKUP(A17,[5]Sheet1!$A$1:$H$145,8,0)</f>
        <v>TS. Nguyễn Thị Lan Hương</v>
      </c>
      <c r="AD17" s="126" t="str">
        <f>VLOOKUP(A17,[5]Sheet1!$A$1:$I$145,9,0)</f>
        <v>PGS.TS. Vũ Thanh Sơn</v>
      </c>
      <c r="AE17" s="126" t="str">
        <f>VLOOKUP(A17,[5]Sheet1!$A$1:$L$146,12,0)</f>
        <v>ngày 4 tháng 1 năm 2021</v>
      </c>
      <c r="AF17" s="119" t="str">
        <f>VLOOKUP(A17,'DS 4.2020'!A17:AF167,32,)</f>
        <v>0979575555</v>
      </c>
      <c r="AG17" s="119" t="str">
        <f>VLOOKUP(A17,'DS 4.2020'!A17:AG167,33,0)</f>
        <v>tuanhwip@gmail.com</v>
      </c>
      <c r="AH17" s="131"/>
      <c r="AI17" s="131"/>
      <c r="AJ17" s="2" t="str">
        <f>VLOOKUP(A18,[1]QLKT!$AA$10:$AC$111,3,0)</f>
        <v>a</v>
      </c>
      <c r="AK17" s="2" t="e">
        <f>VLOOKUP(A17,[4]Sheet1!$A$1:$E$81,5,0)</f>
        <v>#N/A</v>
      </c>
    </row>
    <row r="18" spans="1:37" ht="66">
      <c r="A18" s="21" t="str">
        <f t="shared" si="0"/>
        <v>Bùi Thị Ánh 10/12/1986</v>
      </c>
      <c r="B18" s="119">
        <v>12</v>
      </c>
      <c r="C18" s="125">
        <f>VLOOKUP(A18,'[2]tong 2 dot'!$A$7:$C$359,3,0)</f>
        <v>18057507</v>
      </c>
      <c r="D18" s="121" t="s">
        <v>1024</v>
      </c>
      <c r="E18" s="122" t="s">
        <v>290</v>
      </c>
      <c r="F18" s="123"/>
      <c r="G18" s="124" t="s">
        <v>1025</v>
      </c>
      <c r="H18" s="119" t="str">
        <f>VLOOKUP(A18,'[2]tong 2 dot'!$A$7:$G$379,7,0)</f>
        <v>Nam Định</v>
      </c>
      <c r="I18" s="119" t="str">
        <f>VLOOKUP(A18,'[2]tong 2 dot'!$A$7:$E$379,5,0)</f>
        <v>Nữ</v>
      </c>
      <c r="J18" s="119" t="s">
        <v>40</v>
      </c>
      <c r="K18" s="119" t="str">
        <f>VLOOKUP(A18,'[2]tong 2 dot'!$A$7:$J$379,10,0)</f>
        <v>QH-2018-E</v>
      </c>
      <c r="L18" s="119">
        <v>8340410</v>
      </c>
      <c r="M18" s="126" t="s">
        <v>41</v>
      </c>
      <c r="N18" s="126" t="s">
        <v>1208</v>
      </c>
      <c r="O18" s="119" t="str">
        <f>VLOOKUP(A18,'[3]fie nguon'!$C$2:$L$348,10,0)</f>
        <v>Quản lý nhân lực tại Công ty Cổ phần Sông Đà 5</v>
      </c>
      <c r="P18" s="119" t="str">
        <f>VLOOKUP(A18,'[3]fie nguon'!$C$2:$N$348,12,0)</f>
        <v>PGS.TS Nguyễn Việt Khôi</v>
      </c>
      <c r="Q18" s="119" t="str">
        <f>VLOOKUP(A18,'[3]fie nguon'!$C$2:$O$348,13,0)</f>
        <v xml:space="preserve"> Trường ĐH Kinh tế, ĐHQG Hà Nội</v>
      </c>
      <c r="R18" s="119" t="str">
        <f>VLOOKUP(A18,'[3]fie nguon'!$C$2:$T$349,18,0)</f>
        <v>526/QĐ-ĐHKT ngày 19/03/2020</v>
      </c>
      <c r="S18" s="126">
        <v>3.02</v>
      </c>
      <c r="T18" s="128"/>
      <c r="U18" s="129">
        <v>8</v>
      </c>
      <c r="V18" s="130"/>
      <c r="W18" s="126" t="s">
        <v>33</v>
      </c>
      <c r="X18" s="119" t="str">
        <f>VLOOKUP(A18,'[2]tong 2 dot'!$A$7:$K$379,11,0)</f>
        <v>3286/QĐ-ĐHKT ngày 7/12/2018</v>
      </c>
      <c r="Y18" s="128" t="str">
        <f>VLOOKUP(A18,[5]Sheet1!$A$1:$M$145,13,0)</f>
        <v>3980 /QĐ-ĐHKT ngày 21 tháng 12 năm 2020</v>
      </c>
      <c r="Z18" s="126" t="str">
        <f>VLOOKUP(A18,[5]Sheet1!$A$1:$E$145,5,0)</f>
        <v>PGS.TS. Phạm Văn Dũng</v>
      </c>
      <c r="AA18" s="126" t="str">
        <f>VLOOKUP(A18,[5]Sheet1!$A$1:$F$145,6,0)</f>
        <v>PGS.TS. Đặng Thị Phương Hoa</v>
      </c>
      <c r="AB18" s="126" t="str">
        <f>VLOOKUP(A18,[5]Sheet1!$A$1:$G$145,7,0)</f>
        <v>TS. Đàm Sơn Toại</v>
      </c>
      <c r="AC18" s="126" t="str">
        <f>VLOOKUP(A18,[5]Sheet1!$A$1:$H$145,8,0)</f>
        <v>TS. Hoàng Triều Hoa</v>
      </c>
      <c r="AD18" s="126" t="str">
        <f>VLOOKUP(A18,[5]Sheet1!$A$1:$I$145,9,0)</f>
        <v>TS. Nguyễn Xuân Đông</v>
      </c>
      <c r="AE18" s="126" t="str">
        <f>VLOOKUP(A18,[5]Sheet1!$A$1:$L$146,12,0)</f>
        <v>ngày 6 tháng 1 năm 2021</v>
      </c>
      <c r="AF18" s="119" t="str">
        <f>VLOOKUP(A18,'DS 4.2020'!A18:AF168,32,)</f>
        <v>0947476793</v>
      </c>
      <c r="AG18" s="119" t="str">
        <f>VLOOKUP(A18,'DS 4.2020'!A18:AG168,33,0)</f>
        <v>buianh.10121986@gmail.com</v>
      </c>
      <c r="AH18" s="132" t="s">
        <v>1290</v>
      </c>
      <c r="AI18" s="132"/>
      <c r="AJ18" s="2" t="e">
        <f>VLOOKUP(A19,[1]QLKT!$AA$10:$AC$111,3,0)</f>
        <v>#N/A</v>
      </c>
      <c r="AK18" s="2" t="e">
        <f>VLOOKUP(A18,[4]Sheet1!$A$1:$E$81,5,0)</f>
        <v>#N/A</v>
      </c>
    </row>
    <row r="19" spans="1:37" ht="82.5">
      <c r="A19" s="21" t="str">
        <f t="shared" si="0"/>
        <v>Phạm Thị Ngọc Ánh 21/10/1995</v>
      </c>
      <c r="B19" s="119">
        <v>13</v>
      </c>
      <c r="C19" s="125">
        <f>VLOOKUP(A19,'[2]tong 2 dot'!$A$7:$C$359,3,0)</f>
        <v>18057652</v>
      </c>
      <c r="D19" s="121" t="s">
        <v>289</v>
      </c>
      <c r="E19" s="122" t="s">
        <v>290</v>
      </c>
      <c r="F19" s="123"/>
      <c r="G19" s="124" t="s">
        <v>291</v>
      </c>
      <c r="H19" s="119" t="str">
        <f>VLOOKUP(A19,'[2]tong 2 dot'!$A$7:$G$379,7,0)</f>
        <v>Thái Bình</v>
      </c>
      <c r="I19" s="119" t="str">
        <f>VLOOKUP(A19,'[2]tong 2 dot'!$A$7:$E$379,5,0)</f>
        <v>Nữ</v>
      </c>
      <c r="J19" s="119" t="str">
        <f>VLOOKUP(A19,'[2]tong 2 dot'!$A$7:$H$379,8,0)</f>
        <v>Kế toán</v>
      </c>
      <c r="K19" s="119" t="str">
        <f>VLOOKUP(A19,'[2]tong 2 dot'!$A$7:$J$379,10,0)</f>
        <v>QH-2018-E</v>
      </c>
      <c r="L19" s="119">
        <v>8340301</v>
      </c>
      <c r="M19" s="126" t="s">
        <v>292</v>
      </c>
      <c r="N19" s="126" t="s">
        <v>1208</v>
      </c>
      <c r="O19" s="119" t="str">
        <f>VLOOKUP(A19,'[3]fie nguon'!$C$2:$L$348,10,0)</f>
        <v>Kiểm soát nội bộ hoạt động  huy động vốn tại ngân hàng TMCP Ngoại thương Việt Nam - Chi nhánh Sở Giao Dịch</v>
      </c>
      <c r="P19" s="119" t="str">
        <f>VLOOKUP(A19,'[3]fie nguon'!$C$2:$N$348,12,0)</f>
        <v>TS. Tạ Quang Bình</v>
      </c>
      <c r="Q19" s="119" t="str">
        <f>VLOOKUP(A19,'[3]fie nguon'!$C$2:$O$348,13,0)</f>
        <v>Trường ĐH Thương Mại</v>
      </c>
      <c r="R19" s="119" t="str">
        <f>VLOOKUP(A19,'[3]fie nguon'!$C$2:$T$349,18,0)</f>
        <v>637/QĐ-ĐHKT ngày 19/03/2020</v>
      </c>
      <c r="S19" s="126">
        <v>3.3</v>
      </c>
      <c r="T19" s="128"/>
      <c r="U19" s="129">
        <v>8.6</v>
      </c>
      <c r="V19" s="130"/>
      <c r="W19" s="126" t="s">
        <v>33</v>
      </c>
      <c r="X19" s="119" t="str">
        <f>VLOOKUP(A19,'[2]tong 2 dot'!$A$7:$K$379,11,0)</f>
        <v>3286/QĐ-ĐHKT ngày 7/12/2018</v>
      </c>
      <c r="Y19" s="128" t="str">
        <f>VLOOKUP(A19,[5]Sheet1!$A$1:$M$145,13,0)</f>
        <v>3745 /QĐ-ĐHKT ngày 8 tháng 12 năm 2020</v>
      </c>
      <c r="Z19" s="126" t="str">
        <f>VLOOKUP(A19,[5]Sheet1!$A$1:$E$145,5,0)</f>
        <v>TS. Nguyễn Thị Hồng Thúy</v>
      </c>
      <c r="AA19" s="126" t="str">
        <f>VLOOKUP(A19,[5]Sheet1!$A$1:$F$145,6,0)</f>
        <v>PGS.TS Nguyễn Phú Giang</v>
      </c>
      <c r="AB19" s="126" t="str">
        <f>VLOOKUP(A19,[5]Sheet1!$A$1:$G$145,7,0)</f>
        <v>PGS.TS. Trần Thị Kim Anh</v>
      </c>
      <c r="AC19" s="126" t="str">
        <f>VLOOKUP(A19,[5]Sheet1!$A$1:$H$145,8,0)</f>
        <v>TS. Phạm Ngọc Quang</v>
      </c>
      <c r="AD19" s="126" t="str">
        <f>VLOOKUP(A19,[5]Sheet1!$A$1:$I$145,9,0)</f>
        <v>TS. Trần Thế Nữ</v>
      </c>
      <c r="AE19" s="126" t="str">
        <f>VLOOKUP(A19,[5]Sheet1!$A$1:$L$146,12,0)</f>
        <v>ngày 27 tháng 12 năm 2020</v>
      </c>
      <c r="AF19" s="119" t="str">
        <f>VLOOKUP(A19,'DS 4.2020'!A19:AF169,32,)</f>
        <v>0969524226</v>
      </c>
      <c r="AG19" s="119" t="str">
        <f>VLOOKUP(A19,'DS 4.2020'!A19:AG169,33,0)</f>
        <v>anhpham.hvnh@gmail.com</v>
      </c>
      <c r="AH19" s="131" t="s">
        <v>1290</v>
      </c>
      <c r="AI19" s="131"/>
      <c r="AJ19" s="2" t="str">
        <f>VLOOKUP(A20,[1]QLKT!$AA$10:$AC$111,3,0)</f>
        <v>a</v>
      </c>
      <c r="AK19" s="2" t="e">
        <f>VLOOKUP(A19,[4]Sheet1!$A$1:$E$81,5,0)</f>
        <v>#N/A</v>
      </c>
    </row>
    <row r="20" spans="1:37" ht="115.5">
      <c r="A20" s="21" t="str">
        <f t="shared" si="0"/>
        <v>Trần Hữu Bằng 17/05/1992</v>
      </c>
      <c r="B20" s="119">
        <v>14</v>
      </c>
      <c r="C20" s="125">
        <v>17058313</v>
      </c>
      <c r="D20" s="121" t="s">
        <v>661</v>
      </c>
      <c r="E20" s="122" t="s">
        <v>662</v>
      </c>
      <c r="F20" s="123" t="s">
        <v>663</v>
      </c>
      <c r="G20" s="124" t="s">
        <v>664</v>
      </c>
      <c r="H20" s="119" t="s">
        <v>470</v>
      </c>
      <c r="I20" s="119" t="s">
        <v>35</v>
      </c>
      <c r="J20" s="119" t="s">
        <v>40</v>
      </c>
      <c r="K20" s="119" t="s">
        <v>39</v>
      </c>
      <c r="L20" s="119">
        <v>8340410</v>
      </c>
      <c r="M20" s="126" t="s">
        <v>41</v>
      </c>
      <c r="N20" s="126" t="s">
        <v>1208</v>
      </c>
      <c r="O20" s="119" t="s">
        <v>665</v>
      </c>
      <c r="P20" s="119" t="s">
        <v>666</v>
      </c>
      <c r="Q20" s="119" t="s">
        <v>43</v>
      </c>
      <c r="R20" s="119" t="s">
        <v>667</v>
      </c>
      <c r="S20" s="126">
        <v>2.97</v>
      </c>
      <c r="T20" s="128"/>
      <c r="U20" s="129">
        <v>8.5</v>
      </c>
      <c r="V20" s="130"/>
      <c r="W20" s="126" t="s">
        <v>33</v>
      </c>
      <c r="X20" s="119" t="s">
        <v>45</v>
      </c>
      <c r="Y20" s="128" t="str">
        <f>VLOOKUP(A20,[5]Sheet1!$A$1:$M$145,13,0)</f>
        <v>3977 /QĐ-ĐHKT ngày 21 tháng 12 năm 2020</v>
      </c>
      <c r="Z20" s="126" t="str">
        <f>VLOOKUP(A20,[5]Sheet1!$A$1:$E$145,5,0)</f>
        <v>PGS.TS. Nguyễn Trúc Lê</v>
      </c>
      <c r="AA20" s="126" t="str">
        <f>VLOOKUP(A20,[5]Sheet1!$A$1:$F$145,6,0)</f>
        <v>TS. Hoàng Khắc Lịch</v>
      </c>
      <c r="AB20" s="126" t="str">
        <f>VLOOKUP(A20,[5]Sheet1!$A$1:$G$145,7,0)</f>
        <v>TS. Lê Đình Thăng</v>
      </c>
      <c r="AC20" s="126" t="str">
        <f>VLOOKUP(A20,[5]Sheet1!$A$1:$H$145,8,0)</f>
        <v>TS. Nguyễn Thị Hương Lan</v>
      </c>
      <c r="AD20" s="126" t="str">
        <f>VLOOKUP(A20,[5]Sheet1!$A$1:$I$145,9,0)</f>
        <v>PGS.TS. Bùi Văn Huyền</v>
      </c>
      <c r="AE20" s="126" t="str">
        <f>VLOOKUP(A20,[5]Sheet1!$A$1:$L$146,12,0)</f>
        <v>ngày 11 tháng 1 năm 2021</v>
      </c>
      <c r="AF20" s="119" t="str">
        <f>VLOOKUP(A20,'DS 4.2020'!A20:AF170,32,)</f>
        <v>0938180340</v>
      </c>
      <c r="AG20" s="119" t="str">
        <f>VLOOKUP(A20,'DS 4.2020'!A20:AG170,33,0)</f>
        <v>tranbang.thb@gmail.com</v>
      </c>
      <c r="AH20" s="131"/>
      <c r="AI20" s="131"/>
      <c r="AJ20" s="2" t="e">
        <f>VLOOKUP(A21,[1]QLKT!$AA$10:$AC$111,3,0)</f>
        <v>#N/A</v>
      </c>
      <c r="AK20" s="2" t="e">
        <f>VLOOKUP(A20,[4]Sheet1!$A$1:$E$81,5,0)</f>
        <v>#N/A</v>
      </c>
    </row>
    <row r="21" spans="1:37" ht="66">
      <c r="A21" s="21" t="str">
        <f t="shared" si="0"/>
        <v>Đàm Xuân Cường 25/03/1996</v>
      </c>
      <c r="B21" s="119">
        <v>15</v>
      </c>
      <c r="C21" s="125">
        <f>VLOOKUP(A21,'[2]tong 2 dot'!$A$7:$C$359,3,0)</f>
        <v>18057697</v>
      </c>
      <c r="D21" s="121" t="s">
        <v>521</v>
      </c>
      <c r="E21" s="122" t="s">
        <v>132</v>
      </c>
      <c r="F21" s="123"/>
      <c r="G21" s="124" t="s">
        <v>522</v>
      </c>
      <c r="H21" s="119" t="str">
        <f>VLOOKUP(A21,'[2]tong 2 dot'!$A$7:$G$379,7,0)</f>
        <v>Hà Nội</v>
      </c>
      <c r="I21" s="119" t="str">
        <f>VLOOKUP(A21,'[2]tong 2 dot'!$A$7:$E$379,5,0)</f>
        <v>Nam</v>
      </c>
      <c r="J21" s="119" t="s">
        <v>660</v>
      </c>
      <c r="K21" s="119" t="str">
        <f>VLOOKUP(A21,'[2]tong 2 dot'!$A$7:$J$379,10,0)</f>
        <v>QH-2018-E</v>
      </c>
      <c r="L21" s="119">
        <v>8340201</v>
      </c>
      <c r="M21" s="126"/>
      <c r="N21" s="126" t="s">
        <v>1208</v>
      </c>
      <c r="O21" s="119" t="str">
        <f>VLOOKUP(A21,'[3]fie nguon'!$C$2:$L$348,10,0)</f>
        <v>Phát triển hoạt động tín dụng khách hàng cá nhân tại Ngân hàng TMCP Hàng Hải (MSB) - Chi nhánh Đống Đa</v>
      </c>
      <c r="P21" s="119" t="str">
        <f>VLOOKUP(A21,'[3]fie nguon'!$C$2:$N$348,12,0)</f>
        <v>TS. Nguyễn Thị Nhung</v>
      </c>
      <c r="Q21" s="119" t="str">
        <f>VLOOKUP(A21,'[3]fie nguon'!$C$2:$O$348,13,0)</f>
        <v xml:space="preserve"> Trường ĐH Kinh tế, ĐHQG Hà Nội</v>
      </c>
      <c r="R21" s="119" t="str">
        <f>VLOOKUP(A21,'[3]fie nguon'!$C$2:$T$349,18,0)</f>
        <v>657/QĐ-ĐHKT ngày 19/03/2020</v>
      </c>
      <c r="S21" s="126">
        <v>2.2400000000000002</v>
      </c>
      <c r="T21" s="128"/>
      <c r="U21" s="129">
        <v>8</v>
      </c>
      <c r="V21" s="130"/>
      <c r="W21" s="126" t="s">
        <v>33</v>
      </c>
      <c r="X21" s="119" t="str">
        <f>VLOOKUP(A21,'[2]tong 2 dot'!$A$7:$K$379,11,0)</f>
        <v>3286/QĐ-ĐHKT ngày 7/12/2018</v>
      </c>
      <c r="Y21" s="128" t="str">
        <f>VLOOKUP(A21,[5]Sheet1!$A$1:$M$145,13,0)</f>
        <v>3813 /QĐ-ĐHKT ngày 11 tháng 12 năm 2020</v>
      </c>
      <c r="Z21" s="126" t="str">
        <f>VLOOKUP(A21,[5]Sheet1!$A$1:$E$145,5,0)</f>
        <v>PGS.TS. Trần Thị Thanh Tú</v>
      </c>
      <c r="AA21" s="126" t="str">
        <f>VLOOKUP(A21,[5]Sheet1!$A$1:$F$145,6,0)</f>
        <v>TS. Phạm Bảo Khánh</v>
      </c>
      <c r="AB21" s="126" t="str">
        <f>VLOOKUP(A21,[5]Sheet1!$A$1:$G$145,7,0)</f>
        <v>PGS.TS. Lê Thanh Tâm</v>
      </c>
      <c r="AC21" s="126" t="str">
        <f>VLOOKUP(A21,[5]Sheet1!$A$1:$H$145,8,0)</f>
        <v>TS. Nguyễn Phú Hà</v>
      </c>
      <c r="AD21" s="126" t="str">
        <f>VLOOKUP(A21,[5]Sheet1!$A$1:$I$145,9,0)</f>
        <v>PGS.TS. Nguyễn Văn Hiệu</v>
      </c>
      <c r="AE21" s="126" t="str">
        <f>VLOOKUP(A21,[5]Sheet1!$A$1:$L$146,12,0)</f>
        <v>ngày 24 tháng 12 năm 2020</v>
      </c>
      <c r="AF21" s="119" t="str">
        <f>VLOOKUP(A21,'DS 4.2020'!A21:AF171,32,)</f>
        <v>0967829496</v>
      </c>
      <c r="AG21" s="119" t="str">
        <f>VLOOKUP(A21,'DS 4.2020'!A21:AG171,33,0)</f>
        <v>damxuancuong2503@gmail.com</v>
      </c>
      <c r="AH21" s="131" t="s">
        <v>1290</v>
      </c>
      <c r="AI21" s="131"/>
      <c r="AJ21" s="2" t="str">
        <f>VLOOKUP(A22,[1]QLKT!$AA$10:$AC$111,3,0)</f>
        <v>a</v>
      </c>
      <c r="AK21" s="2" t="e">
        <f>VLOOKUP(A21,[4]Sheet1!$A$1:$E$81,5,0)</f>
        <v>#N/A</v>
      </c>
    </row>
    <row r="22" spans="1:37" ht="66">
      <c r="A22" s="21" t="str">
        <f t="shared" si="0"/>
        <v>Đỗ Kiên Cường 07/06/1984</v>
      </c>
      <c r="B22" s="119">
        <v>16</v>
      </c>
      <c r="C22" s="125">
        <f>VLOOKUP(A22,'[2]tong 2 dot'!$A$7:$C$359,3,0)</f>
        <v>18057513</v>
      </c>
      <c r="D22" s="121" t="s">
        <v>213</v>
      </c>
      <c r="E22" s="122" t="s">
        <v>132</v>
      </c>
      <c r="F22" s="123"/>
      <c r="G22" s="124" t="s">
        <v>214</v>
      </c>
      <c r="H22" s="119" t="str">
        <f>VLOOKUP(A22,'[2]tong 2 dot'!$A$7:$G$379,7,0)</f>
        <v>Nam Định</v>
      </c>
      <c r="I22" s="119" t="str">
        <f>VLOOKUP(A22,'[2]tong 2 dot'!$A$7:$E$379,5,0)</f>
        <v>Nam</v>
      </c>
      <c r="J22" s="119" t="s">
        <v>40</v>
      </c>
      <c r="K22" s="119" t="str">
        <f>VLOOKUP(A22,'[2]tong 2 dot'!$A$7:$J$379,10,0)</f>
        <v>QH-2018-E</v>
      </c>
      <c r="L22" s="119">
        <v>8340410</v>
      </c>
      <c r="M22" s="126" t="s">
        <v>41</v>
      </c>
      <c r="N22" s="126" t="s">
        <v>1208</v>
      </c>
      <c r="O22" s="119" t="str">
        <f>VLOOKUP(A22,'[3]fie nguon'!$C$2:$L$348,10,0)</f>
        <v>Quản lý nhân lực của Công ty Điện lực dầu khí Hà Tĩnh</v>
      </c>
      <c r="P22" s="119" t="str">
        <f>VLOOKUP(A22,'[3]fie nguon'!$C$2:$N$348,12,0)</f>
        <v>TS. Bùi Tuấn Anh</v>
      </c>
      <c r="Q22" s="119" t="str">
        <f>VLOOKUP(A22,'[3]fie nguon'!$C$2:$O$348,13,0)</f>
        <v>Công ty cổ phần Công Nghệ Bằng Hữu (Amigo)</v>
      </c>
      <c r="R22" s="119" t="str">
        <f>VLOOKUP(A22,'[3]fie nguon'!$C$2:$T$349,18,0)</f>
        <v>530/QĐ-ĐHKT ngày 19/03/2020</v>
      </c>
      <c r="S22" s="126">
        <v>2.91</v>
      </c>
      <c r="T22" s="128"/>
      <c r="U22" s="129">
        <v>8.5</v>
      </c>
      <c r="V22" s="130"/>
      <c r="W22" s="126" t="s">
        <v>33</v>
      </c>
      <c r="X22" s="119" t="str">
        <f>VLOOKUP(A22,'[2]tong 2 dot'!$A$7:$K$379,11,0)</f>
        <v>3286/QĐ-ĐHKT ngày 7/12/2018</v>
      </c>
      <c r="Y22" s="128" t="str">
        <f>VLOOKUP(A22,[5]Sheet1!$A$1:$M$145,13,0)</f>
        <v>3978 /QĐ-ĐHKT ngày 21 tháng 12 năm 2020</v>
      </c>
      <c r="Z22" s="126" t="str">
        <f>VLOOKUP(A22,[5]Sheet1!$A$1:$E$145,5,0)</f>
        <v>PGS.TS. Nguyễn Trúc Lê</v>
      </c>
      <c r="AA22" s="126" t="str">
        <f>VLOOKUP(A22,[5]Sheet1!$A$1:$F$145,6,0)</f>
        <v>TS. Lê Đình Thăng</v>
      </c>
      <c r="AB22" s="126" t="str">
        <f>VLOOKUP(A22,[5]Sheet1!$A$1:$G$145,7,0)</f>
        <v>PGS.TS. Bùi Văn Huyền</v>
      </c>
      <c r="AC22" s="126" t="str">
        <f>VLOOKUP(A22,[5]Sheet1!$A$1:$H$145,8,0)</f>
        <v>TS. Nguyễn Thị Hương Lan</v>
      </c>
      <c r="AD22" s="126" t="str">
        <f>VLOOKUP(A22,[5]Sheet1!$A$1:$I$145,9,0)</f>
        <v>TS. Hoàng Khắc Lịch</v>
      </c>
      <c r="AE22" s="126" t="str">
        <f>VLOOKUP(A22,[5]Sheet1!$A$1:$L$146,12,0)</f>
        <v>ngày 11 tháng 1 năm 2021</v>
      </c>
      <c r="AF22" s="119" t="str">
        <f>VLOOKUP(A22,'DS 4.2020'!A22:AF172,32,)</f>
        <v>0982549345</v>
      </c>
      <c r="AG22" s="119" t="str">
        <f>VLOOKUP(A22,'DS 4.2020'!A22:AG172,33,0)</f>
        <v>dokiencuong@pvpower.vn</v>
      </c>
      <c r="AH22" s="131"/>
      <c r="AI22" s="131"/>
      <c r="AJ22" s="2" t="e">
        <f>VLOOKUP(A23,[1]QLKT!$AA$10:$AC$111,3,0)</f>
        <v>#N/A</v>
      </c>
      <c r="AK22" s="2" t="e">
        <f>VLOOKUP(A22,[4]Sheet1!$A$1:$E$81,5,0)</f>
        <v>#N/A</v>
      </c>
    </row>
    <row r="23" spans="1:37" ht="66">
      <c r="A23" s="21" t="str">
        <f t="shared" si="0"/>
        <v>Lê Đức Cường 28/06/1982</v>
      </c>
      <c r="B23" s="119">
        <v>17</v>
      </c>
      <c r="C23" s="125">
        <f>VLOOKUP(A23,'[2]tong 2 dot'!$A$7:$C$359,3,0)</f>
        <v>18057599</v>
      </c>
      <c r="D23" s="121" t="s">
        <v>131</v>
      </c>
      <c r="E23" s="122" t="s">
        <v>132</v>
      </c>
      <c r="F23" s="123"/>
      <c r="G23" s="124" t="s">
        <v>133</v>
      </c>
      <c r="H23" s="119" t="str">
        <f>VLOOKUP(A23,'[2]tong 2 dot'!$A$7:$G$379,7,0)</f>
        <v>Bắc Ninh</v>
      </c>
      <c r="I23" s="119" t="str">
        <f>VLOOKUP(A23,'[2]tong 2 dot'!$A$7:$E$379,5,0)</f>
        <v>Nam</v>
      </c>
      <c r="J23" s="119" t="s">
        <v>251</v>
      </c>
      <c r="K23" s="119" t="str">
        <f>VLOOKUP(A23,'[2]tong 2 dot'!$A$7:$J$379,10,0)</f>
        <v>QH-2018-E</v>
      </c>
      <c r="L23" s="119">
        <v>8340101</v>
      </c>
      <c r="M23" s="126" t="s">
        <v>106</v>
      </c>
      <c r="N23" s="126" t="s">
        <v>1208</v>
      </c>
      <c r="O23" s="119" t="str">
        <f>VLOOKUP(A23,'[3]fie nguon'!$C$2:$L$348,10,0)</f>
        <v>Năng lực cạnh tranh của Tổng công ty Viễn thông Mobifone trong kinh doanh dịch vụ viễn thông quốc tế</v>
      </c>
      <c r="P23" s="119" t="str">
        <f>VLOOKUP(A23,'[3]fie nguon'!$C$2:$N$348,12,0)</f>
        <v>PGS.TS. Nhâm Phong Tuân</v>
      </c>
      <c r="Q23" s="119" t="str">
        <f>VLOOKUP(A23,'[3]fie nguon'!$C$2:$O$348,13,0)</f>
        <v xml:space="preserve"> Trường ĐH Kinh tế, ĐHQG Hà Nội</v>
      </c>
      <c r="R23" s="119" t="str">
        <f>VLOOKUP(A23,'[3]fie nguon'!$C$2:$T$349,18,0)</f>
        <v>596/QĐ-ĐHKT ngày 19/03/2020</v>
      </c>
      <c r="S23" s="126">
        <v>3.28</v>
      </c>
      <c r="T23" s="128"/>
      <c r="U23" s="129">
        <v>8.8000000000000007</v>
      </c>
      <c r="V23" s="130"/>
      <c r="W23" s="126" t="s">
        <v>37</v>
      </c>
      <c r="X23" s="119" t="str">
        <f>VLOOKUP(A23,'[2]tong 2 dot'!$A$7:$K$379,11,0)</f>
        <v>3286/QĐ-ĐHKT ngày 7/12/2018</v>
      </c>
      <c r="Y23" s="128" t="str">
        <f>VLOOKUP(A23,[5]Sheet1!$A$1:$M$145,13,0)</f>
        <v>3875 /QĐ-ĐHKT ngày 14 tháng 12 năm 2020</v>
      </c>
      <c r="Z23" s="126" t="str">
        <f>VLOOKUP(A23,[5]Sheet1!$A$1:$E$145,5,0)</f>
        <v>PGS.TS. Hoàng Văn Hải</v>
      </c>
      <c r="AA23" s="126" t="str">
        <f>VLOOKUP(A23,[5]Sheet1!$A$1:$F$145,6,0)</f>
        <v>PGS.TS. Phan Chí Anh</v>
      </c>
      <c r="AB23" s="126" t="str">
        <f>VLOOKUP(A23,[5]Sheet1!$A$1:$G$145,7,0)</f>
        <v>TS. Lương Thu Hà</v>
      </c>
      <c r="AC23" s="126" t="str">
        <f>VLOOKUP(A23,[5]Sheet1!$A$1:$H$145,8,0)</f>
        <v>TS. Nguyễn Ngọc Quý</v>
      </c>
      <c r="AD23" s="126" t="str">
        <f>VLOOKUP(A23,[5]Sheet1!$A$1:$I$145,9,0)</f>
        <v>TS. Nguyễn Vân Hà</v>
      </c>
      <c r="AE23" s="126" t="str">
        <f>VLOOKUP(A23,[5]Sheet1!$A$1:$L$146,12,0)</f>
        <v>ngày 24 tháng 12 năm 2020</v>
      </c>
      <c r="AF23" s="119" t="e">
        <f>VLOOKUP(A23,'DS 4.2020'!A23:AF173,32,)</f>
        <v>#N/A</v>
      </c>
      <c r="AG23" s="119" t="e">
        <f>VLOOKUP(A23,'DS 4.2020'!A23:AG173,33,0)</f>
        <v>#N/A</v>
      </c>
      <c r="AH23" s="131" t="s">
        <v>1290</v>
      </c>
      <c r="AI23" s="131"/>
      <c r="AJ23" s="2" t="e">
        <f>VLOOKUP(A24,[1]QLKT!$AA$10:$AC$111,3,0)</f>
        <v>#N/A</v>
      </c>
      <c r="AK23" s="2" t="e">
        <f>VLOOKUP(A23,[4]Sheet1!$A$1:$E$81,5,0)</f>
        <v>#N/A</v>
      </c>
    </row>
    <row r="24" spans="1:37" ht="66">
      <c r="A24" s="21" t="str">
        <f t="shared" si="0"/>
        <v>Nguyễn Kiên Cường 18/09/1982</v>
      </c>
      <c r="B24" s="119">
        <v>18</v>
      </c>
      <c r="C24" s="125">
        <v>18057600</v>
      </c>
      <c r="D24" s="121" t="s">
        <v>274</v>
      </c>
      <c r="E24" s="122" t="s">
        <v>132</v>
      </c>
      <c r="F24" s="123"/>
      <c r="G24" s="124" t="s">
        <v>275</v>
      </c>
      <c r="H24" s="119" t="s">
        <v>46</v>
      </c>
      <c r="I24" s="119" t="s">
        <v>35</v>
      </c>
      <c r="J24" s="119" t="s">
        <v>251</v>
      </c>
      <c r="K24" s="119" t="s">
        <v>47</v>
      </c>
      <c r="L24" s="119">
        <v>8340101</v>
      </c>
      <c r="M24" s="126" t="s">
        <v>106</v>
      </c>
      <c r="N24" s="126" t="s">
        <v>1208</v>
      </c>
      <c r="O24" s="119" t="s">
        <v>276</v>
      </c>
      <c r="P24" s="119" t="s">
        <v>277</v>
      </c>
      <c r="Q24" s="119" t="s">
        <v>120</v>
      </c>
      <c r="R24" s="119" t="s">
        <v>278</v>
      </c>
      <c r="S24" s="126">
        <v>3.07</v>
      </c>
      <c r="T24" s="128"/>
      <c r="U24" s="129">
        <v>8.8000000000000007</v>
      </c>
      <c r="V24" s="130"/>
      <c r="W24" s="126" t="s">
        <v>33</v>
      </c>
      <c r="X24" s="119" t="s">
        <v>79</v>
      </c>
      <c r="Y24" s="128" t="str">
        <f>VLOOKUP(A24,[5]Sheet1!$A$1:$M$145,13,0)</f>
        <v>3876 /QĐ-ĐHKT ngày 14 tháng 12 năm 2020</v>
      </c>
      <c r="Z24" s="126" t="str">
        <f>VLOOKUP(A24,[5]Sheet1!$A$1:$E$145,5,0)</f>
        <v>PGS.TS. Hoàng Văn Hải</v>
      </c>
      <c r="AA24" s="126" t="str">
        <f>VLOOKUP(A24,[5]Sheet1!$A$1:$F$145,6,0)</f>
        <v>TS. Lương Thu Hà</v>
      </c>
      <c r="AB24" s="126" t="str">
        <f>VLOOKUP(A24,[5]Sheet1!$A$1:$G$145,7,0)</f>
        <v>TS. Nguyễn Vân Hà</v>
      </c>
      <c r="AC24" s="126" t="str">
        <f>VLOOKUP(A24,[5]Sheet1!$A$1:$H$145,8,0)</f>
        <v>TS. Nguyễn Ngọc Quý</v>
      </c>
      <c r="AD24" s="126" t="str">
        <f>VLOOKUP(A24,[5]Sheet1!$A$1:$I$145,9,0)</f>
        <v>PGS.TS. Phan Chí Anh</v>
      </c>
      <c r="AE24" s="126" t="str">
        <f>VLOOKUP(A24,[5]Sheet1!$A$1:$L$146,12,0)</f>
        <v>ngày 24 tháng 12 năm 2020</v>
      </c>
      <c r="AF24" s="119" t="str">
        <f>VLOOKUP(A24,'DS 4.2020'!A24:AF174,32,)</f>
        <v>0918742356</v>
      </c>
      <c r="AG24" s="119" t="str">
        <f>VLOOKUP(A24,'DS 4.2020'!A24:AG174,33,0)</f>
        <v>kiencuongvn@gmail.com</v>
      </c>
      <c r="AH24" s="131" t="s">
        <v>1290</v>
      </c>
      <c r="AI24" s="131"/>
      <c r="AJ24" s="2" t="e">
        <f>VLOOKUP(A25,[1]QLKT!$AA$10:$AC$111,3,0)</f>
        <v>#N/A</v>
      </c>
      <c r="AK24" s="2" t="e">
        <f>VLOOKUP(A24,[4]Sheet1!$A$1:$E$81,5,0)</f>
        <v>#N/A</v>
      </c>
    </row>
    <row r="25" spans="1:37" ht="82.5">
      <c r="A25" s="21" t="str">
        <f t="shared" si="0"/>
        <v>Đào Thị Linh Chi 16/11/1994</v>
      </c>
      <c r="B25" s="119">
        <v>19</v>
      </c>
      <c r="C25" s="120" t="s">
        <v>514</v>
      </c>
      <c r="D25" s="121" t="s">
        <v>510</v>
      </c>
      <c r="E25" s="122" t="s">
        <v>511</v>
      </c>
      <c r="F25" s="123"/>
      <c r="G25" s="124" t="s">
        <v>512</v>
      </c>
      <c r="H25" s="119" t="s">
        <v>513</v>
      </c>
      <c r="I25" s="119" t="s">
        <v>38</v>
      </c>
      <c r="J25" s="119" t="s">
        <v>1273</v>
      </c>
      <c r="K25" s="119" t="s">
        <v>47</v>
      </c>
      <c r="L25" s="119" t="s">
        <v>1268</v>
      </c>
      <c r="M25" s="119" t="s">
        <v>383</v>
      </c>
      <c r="N25" s="126" t="s">
        <v>1208</v>
      </c>
      <c r="O25" s="119" t="str">
        <f>VLOOKUP(A25,'[3]fie nguon'!$C$2:$L$348,10,0)</f>
        <v>Nghiên cứu đánh giá tác động của chính sách chi trả dịch vụ môi trường rừng đến sinh kế hộ gia đình tại vườn quốc gia Cát Tiên</v>
      </c>
      <c r="P25" s="119" t="str">
        <f>VLOOKUP(A25,'[3]fie nguon'!$C$2:$N$348,12,0)</f>
        <v>TS. Phạm Thu Thủy</v>
      </c>
      <c r="Q25" s="119" t="str">
        <f>VLOOKUP(A25,'[3]fie nguon'!$C$2:$O$348,13,0)</f>
        <v>Tổ chức nghiên cứu Lâm nghiệp quốc tế (CIFOR)</v>
      </c>
      <c r="R25" s="119" t="str">
        <f>VLOOKUP(A25,'[3]fie nguon'!$C$2:$T$349,18,0)</f>
        <v>632/QĐ-ĐHKT ngày 19/03/2020</v>
      </c>
      <c r="S25" s="126">
        <v>3.38</v>
      </c>
      <c r="T25" s="128"/>
      <c r="U25" s="129">
        <v>8.9</v>
      </c>
      <c r="V25" s="130"/>
      <c r="W25" s="126" t="s">
        <v>33</v>
      </c>
      <c r="X25" s="119" t="s">
        <v>79</v>
      </c>
      <c r="Y25" s="128" t="str">
        <f>VLOOKUP(A25,[5]Sheet1!$A$1:$M$145,13,0)</f>
        <v>3761 /QĐ-ĐHKT ngày 8 tháng 12 năm 2020</v>
      </c>
      <c r="Z25" s="126" t="str">
        <f>VLOOKUP(A25,[5]Sheet1!$A$1:$E$145,5,0)</f>
        <v>PGS.TS. Nguyễn An Thịnh</v>
      </c>
      <c r="AA25" s="126" t="str">
        <f>VLOOKUP(A25,[5]Sheet1!$A$1:$F$145,6,0)</f>
        <v>PGS.TS. Lê Văn Chiến</v>
      </c>
      <c r="AB25" s="126" t="str">
        <f>VLOOKUP(A25,[5]Sheet1!$A$1:$G$145,7,0)</f>
        <v>TS. Nguyễn Ngọc Thao</v>
      </c>
      <c r="AC25" s="126" t="str">
        <f>VLOOKUP(A25,[5]Sheet1!$A$1:$H$145,8,0)</f>
        <v>TS. Nguyễn Thế Kiên</v>
      </c>
      <c r="AD25" s="126" t="str">
        <f>VLOOKUP(A25,[5]Sheet1!$A$1:$I$145,9,0)</f>
        <v>PGS.TS. Lê Đình Hải</v>
      </c>
      <c r="AE25" s="126" t="str">
        <f>VLOOKUP(A25,[5]Sheet1!$A$1:$L$146,12,0)</f>
        <v>ngày 17 tháng 12 năm 2020</v>
      </c>
      <c r="AF25" s="119" t="str">
        <f>VLOOKUP(A25,'DS 4.2020'!A25:AF175,32,)</f>
        <v>0358999957</v>
      </c>
      <c r="AG25" s="119" t="str">
        <f>VLOOKUP(A25,'DS 4.2020'!A25:AG175,33,0)</f>
        <v>chi.daolinh161194@gmail.com</v>
      </c>
      <c r="AH25" s="189" t="s">
        <v>1290</v>
      </c>
      <c r="AI25" s="189"/>
      <c r="AJ25" s="2" t="e">
        <f>VLOOKUP(A26,[1]QLKT!$AA$10:$AC$111,3,0)</f>
        <v>#N/A</v>
      </c>
      <c r="AK25" s="2" t="e">
        <f>VLOOKUP(A25,[4]Sheet1!$A$1:$E$81,5,0)</f>
        <v>#N/A</v>
      </c>
    </row>
    <row r="26" spans="1:37" ht="66">
      <c r="A26" s="21" t="str">
        <f t="shared" si="0"/>
        <v>Nguyễn Bá Chinh 17/08/1984</v>
      </c>
      <c r="B26" s="119">
        <v>20</v>
      </c>
      <c r="C26" s="125">
        <f>VLOOKUP(A26,'[2]tong 2 dot'!$A$7:$C$359,3,0)</f>
        <v>18057653</v>
      </c>
      <c r="D26" s="121" t="s">
        <v>490</v>
      </c>
      <c r="E26" s="122" t="s">
        <v>491</v>
      </c>
      <c r="F26" s="123"/>
      <c r="G26" s="124" t="s">
        <v>492</v>
      </c>
      <c r="H26" s="119" t="str">
        <f>VLOOKUP(A26,'[2]tong 2 dot'!$A$7:$G$379,7,0)</f>
        <v>Hà Nội</v>
      </c>
      <c r="I26" s="119" t="str">
        <f>VLOOKUP(A26,'[2]tong 2 dot'!$A$7:$E$379,5,0)</f>
        <v>Nam</v>
      </c>
      <c r="J26" s="119" t="str">
        <f>VLOOKUP(A26,'[2]tong 2 dot'!$A$7:$H$379,8,0)</f>
        <v>Kế toán</v>
      </c>
      <c r="K26" s="119" t="str">
        <f>VLOOKUP(A26,'[2]tong 2 dot'!$A$7:$J$379,10,0)</f>
        <v>QH-2018-E</v>
      </c>
      <c r="L26" s="119">
        <v>8340301</v>
      </c>
      <c r="M26" s="126" t="s">
        <v>292</v>
      </c>
      <c r="N26" s="126" t="s">
        <v>1208</v>
      </c>
      <c r="O26" s="119" t="str">
        <f>VLOOKUP(A26,'[3]fie nguon'!$C$2:$L$348,10,0)</f>
        <v>Vận dụng thẻ điểm cân bằng đánh giá hiệu quả hoạt động tại Công ty TNHH Kiểm toán Tư vấn Độc lập</v>
      </c>
      <c r="P26" s="119" t="str">
        <f>VLOOKUP(A26,'[3]fie nguon'!$C$2:$N$348,12,0)</f>
        <v>TS. Nguyễn Thị Thanh Hải</v>
      </c>
      <c r="Q26" s="119" t="str">
        <f>VLOOKUP(A26,'[3]fie nguon'!$C$2:$O$348,13,0)</f>
        <v xml:space="preserve"> Trường ĐH Kinh tế, ĐHQG Hà Nội</v>
      </c>
      <c r="R26" s="119" t="str">
        <f>VLOOKUP(A26,'[3]fie nguon'!$C$2:$T$349,18,0)</f>
        <v>648/QĐ-ĐHKT ngày 19/03/2020</v>
      </c>
      <c r="S26" s="126">
        <v>3.55</v>
      </c>
      <c r="T26" s="128"/>
      <c r="U26" s="129">
        <v>9.3000000000000007</v>
      </c>
      <c r="V26" s="130"/>
      <c r="W26" s="126" t="s">
        <v>33</v>
      </c>
      <c r="X26" s="119" t="str">
        <f>VLOOKUP(A26,'[2]tong 2 dot'!$A$7:$K$379,11,0)</f>
        <v>3286/QĐ-ĐHKT ngày 7/12/2018</v>
      </c>
      <c r="Y26" s="128" t="str">
        <f>VLOOKUP(A26,[5]Sheet1!$A$1:$M$145,13,0)</f>
        <v>3748 /QĐ-ĐHKT ngày 8 tháng 12 năm 2020</v>
      </c>
      <c r="Z26" s="126" t="str">
        <f>VLOOKUP(A26,[5]Sheet1!$A$1:$E$145,5,0)</f>
        <v>TS. Nguyễn Thị Hồng Thúy</v>
      </c>
      <c r="AA26" s="126" t="str">
        <f>VLOOKUP(A26,[5]Sheet1!$A$1:$F$145,6,0)</f>
        <v>PGS.TS Nguyễn Phú Giang</v>
      </c>
      <c r="AB26" s="126" t="str">
        <f>VLOOKUP(A26,[5]Sheet1!$A$1:$G$145,7,0)</f>
        <v>TS. Trần Thế Nữ</v>
      </c>
      <c r="AC26" s="126" t="str">
        <f>VLOOKUP(A26,[5]Sheet1!$A$1:$H$145,8,0)</f>
        <v>TS. Phạm Ngọc Quang</v>
      </c>
      <c r="AD26" s="126" t="str">
        <f>VLOOKUP(A26,[5]Sheet1!$A$1:$I$145,9,0)</f>
        <v>PGS.TS. Trần Thị Kim Anh</v>
      </c>
      <c r="AE26" s="126" t="str">
        <f>VLOOKUP(A26,[5]Sheet1!$A$1:$L$146,12,0)</f>
        <v>ngày 27 tháng 12 năm 2020</v>
      </c>
      <c r="AF26" s="119" t="str">
        <f>VLOOKUP(A26,'DS 4.2020'!A26:AF176,32,)</f>
        <v>0935661111</v>
      </c>
      <c r="AG26" s="119" t="str">
        <f>VLOOKUP(A26,'DS 4.2020'!A26:AG176,33,0)</f>
        <v>chinh.nb@iachanoi.com</v>
      </c>
      <c r="AH26" s="190"/>
      <c r="AI26" s="190"/>
      <c r="AJ26" s="2" t="str">
        <f>VLOOKUP(A27,[1]QLKT!$AA$10:$AC$111,3,0)</f>
        <v>a</v>
      </c>
      <c r="AK26" s="2" t="e">
        <f>VLOOKUP(A26,[4]Sheet1!$A$1:$E$81,5,0)</f>
        <v>#N/A</v>
      </c>
    </row>
    <row r="27" spans="1:37" ht="66">
      <c r="A27" s="21" t="str">
        <f t="shared" si="0"/>
        <v>Vũ Thành Chung 25/11/1984</v>
      </c>
      <c r="B27" s="119">
        <v>21</v>
      </c>
      <c r="C27" s="120" t="s">
        <v>645</v>
      </c>
      <c r="D27" s="121" t="s">
        <v>640</v>
      </c>
      <c r="E27" s="122" t="s">
        <v>641</v>
      </c>
      <c r="F27" s="123"/>
      <c r="G27" s="124" t="s">
        <v>642</v>
      </c>
      <c r="H27" s="119" t="s">
        <v>77</v>
      </c>
      <c r="I27" s="119" t="s">
        <v>35</v>
      </c>
      <c r="J27" s="119" t="s">
        <v>40</v>
      </c>
      <c r="K27" s="119" t="s">
        <v>47</v>
      </c>
      <c r="L27" s="119">
        <v>8340410</v>
      </c>
      <c r="M27" s="126" t="s">
        <v>100</v>
      </c>
      <c r="N27" s="126" t="s">
        <v>1208</v>
      </c>
      <c r="O27" s="119" t="str">
        <f>VLOOKUP(A27,'[3]fie nguon'!$C$2:$L$348,10,0)</f>
        <v>Thanh toán không dùng tiền mặt đối với dịch vụ công do nhà nước quản lý tại Việt Nam</v>
      </c>
      <c r="P27" s="119" t="str">
        <f>VLOOKUP(A27,'[3]fie nguon'!$C$2:$N$348,12,0)</f>
        <v>PGS.TS Nguyễn Anh Thu</v>
      </c>
      <c r="Q27" s="119" t="str">
        <f>VLOOKUP(A27,'[3]fie nguon'!$C$2:$O$348,13,0)</f>
        <v xml:space="preserve"> Trường ĐH Kinh tế, ĐHQG Hà Nội</v>
      </c>
      <c r="R27" s="119" t="str">
        <f>VLOOKUP(A27,'[3]fie nguon'!$C$2:$T$349,18,0)</f>
        <v>529/QĐ-ĐHKT ngày 19/03/2020</v>
      </c>
      <c r="S27" s="126">
        <v>3.25</v>
      </c>
      <c r="T27" s="128"/>
      <c r="U27" s="129">
        <v>8.8000000000000007</v>
      </c>
      <c r="V27" s="130"/>
      <c r="W27" s="126" t="s">
        <v>33</v>
      </c>
      <c r="X27" s="119" t="s">
        <v>1281</v>
      </c>
      <c r="Y27" s="128" t="str">
        <f>VLOOKUP(A27,[5]Sheet1!$A$1:$M$145,13,0)</f>
        <v>3991 /QĐ-ĐHKT ngày 21 tháng 12 năm 2020</v>
      </c>
      <c r="Z27" s="126" t="str">
        <f>VLOOKUP(A27,[5]Sheet1!$A$1:$E$145,5,0)</f>
        <v>PGS.TS. Trần Đức Hiệp</v>
      </c>
      <c r="AA27" s="126" t="str">
        <f>VLOOKUP(A27,[5]Sheet1!$A$1:$F$145,6,0)</f>
        <v>PGS.TS. Nguyễn Chiến Thắng</v>
      </c>
      <c r="AB27" s="126" t="str">
        <f>VLOOKUP(A27,[5]Sheet1!$A$1:$G$145,7,0)</f>
        <v>PGS.TS. Đinh Văn Thông</v>
      </c>
      <c r="AC27" s="126" t="str">
        <f>VLOOKUP(A27,[5]Sheet1!$A$1:$H$145,8,0)</f>
        <v>TS. Nguyễn Thùy Anh</v>
      </c>
      <c r="AD27" s="126" t="str">
        <f>VLOOKUP(A27,[5]Sheet1!$A$1:$I$145,9,0)</f>
        <v>TS. Nguyễn Thế Vinh</v>
      </c>
      <c r="AE27" s="126" t="str">
        <f>VLOOKUP(A27,[5]Sheet1!$A$1:$L$146,12,0)</f>
        <v>ngày 8 tháng 1 năm 2021</v>
      </c>
      <c r="AF27" s="119" t="str">
        <f>VLOOKUP(A27,'DS 4.2020'!A27:AF177,32,)</f>
        <v>0976569936</v>
      </c>
      <c r="AG27" s="119" t="str">
        <f>VLOOKUP(A27,'DS 4.2020'!A27:AG177,33,0)</f>
        <v>vtcthanhvu@gmail.com</v>
      </c>
      <c r="AH27" s="133" t="s">
        <v>1290</v>
      </c>
      <c r="AI27" s="133"/>
      <c r="AJ27" s="2" t="e">
        <f>VLOOKUP(A28,[1]QLKT!$AA$10:$AC$111,3,0)</f>
        <v>#N/A</v>
      </c>
      <c r="AK27" s="2" t="e">
        <f>VLOOKUP(A27,[4]Sheet1!$A$1:$E$81,5,0)</f>
        <v>#N/A</v>
      </c>
    </row>
    <row r="28" spans="1:37" ht="82.5">
      <c r="A28" s="21" t="str">
        <f t="shared" si="0"/>
        <v>Đào Thùy Dung 15/01/1987</v>
      </c>
      <c r="B28" s="119">
        <v>22</v>
      </c>
      <c r="C28" s="125">
        <f>VLOOKUP(A28,'[2]tong 2 dot'!$A$7:$C$359,3,0)</f>
        <v>18057635</v>
      </c>
      <c r="D28" s="121" t="s">
        <v>386</v>
      </c>
      <c r="E28" s="122" t="s">
        <v>167</v>
      </c>
      <c r="F28" s="123"/>
      <c r="G28" s="124" t="s">
        <v>387</v>
      </c>
      <c r="H28" s="119" t="str">
        <f>VLOOKUP(A28,'[2]tong 2 dot'!$A$7:$G$379,7,0)</f>
        <v>Lai Châu</v>
      </c>
      <c r="I28" s="119" t="str">
        <f>VLOOKUP(A28,'[2]tong 2 dot'!$A$7:$E$379,5,0)</f>
        <v>Nữ</v>
      </c>
      <c r="J28" s="119" t="s">
        <v>970</v>
      </c>
      <c r="K28" s="119" t="str">
        <f>VLOOKUP(A28,'[2]tong 2 dot'!$A$7:$J$379,10,0)</f>
        <v>QH-2018-E</v>
      </c>
      <c r="L28" s="119">
        <v>8310106</v>
      </c>
      <c r="M28" s="126" t="s">
        <v>337</v>
      </c>
      <c r="N28" s="126" t="s">
        <v>1208</v>
      </c>
      <c r="O28" s="119" t="str">
        <f>VLOOKUP(A28,'[3]fie nguon'!$C$2:$L$348,10,0)</f>
        <v>Phân tích năng suất lao động trong các ngành công nghiệp chế tạo của Việt Nam trong bối cảnh hội nhập kinh tế quốc tế</v>
      </c>
      <c r="P28" s="119" t="str">
        <f>VLOOKUP(A28,'[3]fie nguon'!$C$2:$N$348,12,0)</f>
        <v>TS Nguyễn Tiến Dũng</v>
      </c>
      <c r="Q28" s="119" t="str">
        <f>VLOOKUP(A28,'[3]fie nguon'!$C$2:$O$348,13,0)</f>
        <v xml:space="preserve"> Trường ĐH Kinh tế, ĐHQG Hà Nội</v>
      </c>
      <c r="R28" s="119" t="str">
        <f>VLOOKUP(A28,'[3]fie nguon'!$C$2:$T$349,18,0)</f>
        <v>695/QĐ-ĐHKT ngày 19/03/2020</v>
      </c>
      <c r="S28" s="126">
        <v>3.34</v>
      </c>
      <c r="T28" s="128"/>
      <c r="U28" s="129">
        <v>8.8000000000000007</v>
      </c>
      <c r="V28" s="130"/>
      <c r="W28" s="126" t="s">
        <v>33</v>
      </c>
      <c r="X28" s="119" t="str">
        <f>VLOOKUP(A28,'[2]tong 2 dot'!$A$7:$K$379,11,0)</f>
        <v>3286/QĐ-ĐHKT ngày 7/12/2018</v>
      </c>
      <c r="Y28" s="128" t="str">
        <f>VLOOKUP(A28,[5]Sheet1!$A$1:$M$145,13,0)</f>
        <v>3733 /QĐ-ĐHKT ngày 8 tháng 12 năm 2020</v>
      </c>
      <c r="Z28" s="126" t="str">
        <f>VLOOKUP(A28,[5]Sheet1!$A$1:$E$145,5,0)</f>
        <v>PGS.TS. Hà Văn Hội</v>
      </c>
      <c r="AA28" s="126" t="str">
        <f>VLOOKUP(A28,[5]Sheet1!$A$1:$F$145,6,0)</f>
        <v>TS. Nguyễn Tiến Minh</v>
      </c>
      <c r="AB28" s="126" t="str">
        <f>VLOOKUP(A28,[5]Sheet1!$A$1:$G$145,7,0)</f>
        <v>TS. Từ Thúy Anh</v>
      </c>
      <c r="AC28" s="126" t="str">
        <f>VLOOKUP(A28,[5]Sheet1!$A$1:$H$145,8,0)</f>
        <v>PGS.TS. Nguyễn Thị Kim Chi</v>
      </c>
      <c r="AD28" s="126" t="str">
        <f>VLOOKUP(A28,[5]Sheet1!$A$1:$I$145,9,0)</f>
        <v>PGS.TS. Phạm Thái Quốc</v>
      </c>
      <c r="AE28" s="126" t="str">
        <f>VLOOKUP(A28,[5]Sheet1!$A$1:$L$146,12,0)</f>
        <v>ngày 24 tháng 12 năm 2020</v>
      </c>
      <c r="AF28" s="119" t="str">
        <f>VLOOKUP(A28,'DS 4.2020'!A28:AF178,32,)</f>
        <v>0977998767</v>
      </c>
      <c r="AG28" s="119" t="str">
        <f>VLOOKUP(A28,'DS 4.2020'!A28:AG178,33,0)</f>
        <v>dungdt.hqv@gmail.com</v>
      </c>
      <c r="AH28" s="133"/>
      <c r="AI28" s="133"/>
      <c r="AJ28" s="2" t="e">
        <f>VLOOKUP(A29,[1]QLKT!$AA$10:$AC$111,3,0)</f>
        <v>#N/A</v>
      </c>
      <c r="AK28" s="2" t="e">
        <f>VLOOKUP(A28,[4]Sheet1!$A$1:$E$81,5,0)</f>
        <v>#N/A</v>
      </c>
    </row>
    <row r="29" spans="1:37" ht="66">
      <c r="A29" s="21" t="str">
        <f t="shared" si="0"/>
        <v>Đinh Thị Dung 06/11/1986</v>
      </c>
      <c r="B29" s="119">
        <v>23</v>
      </c>
      <c r="C29" s="125">
        <f>VLOOKUP(A29,'[2]tong 2 dot'!$A$7:$C$359,3,0)</f>
        <v>18057654</v>
      </c>
      <c r="D29" s="121" t="s">
        <v>1042</v>
      </c>
      <c r="E29" s="122" t="s">
        <v>167</v>
      </c>
      <c r="F29" s="123"/>
      <c r="G29" s="124" t="s">
        <v>1043</v>
      </c>
      <c r="H29" s="119" t="str">
        <f>VLOOKUP(A29,'[2]tong 2 dot'!$A$7:$G$379,7,0)</f>
        <v>Hưng Yên</v>
      </c>
      <c r="I29" s="119" t="str">
        <f>VLOOKUP(A29,'[2]tong 2 dot'!$A$7:$E$379,5,0)</f>
        <v>Nữ</v>
      </c>
      <c r="J29" s="119" t="str">
        <f>VLOOKUP(A29,'[2]tong 2 dot'!$A$7:$H$379,8,0)</f>
        <v>Kế toán</v>
      </c>
      <c r="K29" s="119" t="str">
        <f>VLOOKUP(A29,'[2]tong 2 dot'!$A$7:$J$379,10,0)</f>
        <v>QH-2018-E</v>
      </c>
      <c r="L29" s="119">
        <v>8340301</v>
      </c>
      <c r="M29" s="126" t="s">
        <v>292</v>
      </c>
      <c r="N29" s="126" t="s">
        <v>1208</v>
      </c>
      <c r="O29" s="119" t="str">
        <f>VLOOKUP(A29,'[3]fie nguon'!$C$2:$L$348,10,0)</f>
        <v>Phân tích và dự báo tài chính tại Công ty TNHH Daesun Vina</v>
      </c>
      <c r="P29" s="119" t="str">
        <f>VLOOKUP(A29,'[3]fie nguon'!$C$2:$N$348,12,0)</f>
        <v>PGS.TS Trần Văn Thuận</v>
      </c>
      <c r="Q29" s="119" t="str">
        <f>VLOOKUP(A29,'[3]fie nguon'!$C$2:$O$348,13,0)</f>
        <v>Trường ĐH Kinh tế quốc dân</v>
      </c>
      <c r="R29" s="119" t="str">
        <f>VLOOKUP(A29,'[3]fie nguon'!$C$2:$T$349,18,0)</f>
        <v>641/QĐ-ĐHKT ngày 19/03/2020</v>
      </c>
      <c r="S29" s="126">
        <v>3.4</v>
      </c>
      <c r="T29" s="128"/>
      <c r="U29" s="129">
        <v>8.5</v>
      </c>
      <c r="V29" s="130"/>
      <c r="W29" s="126" t="s">
        <v>33</v>
      </c>
      <c r="X29" s="119" t="str">
        <f>VLOOKUP(A29,'[2]tong 2 dot'!$A$7:$K$379,11,0)</f>
        <v>3286/QĐ-ĐHKT ngày 7/12/2018</v>
      </c>
      <c r="Y29" s="128" t="str">
        <f>VLOOKUP(A29,[5]Sheet1!$A$1:$M$145,13,0)</f>
        <v>3747 /QĐ-ĐHKT ngày 8 tháng 12 năm 2020</v>
      </c>
      <c r="Z29" s="126" t="str">
        <f>VLOOKUP(A29,[5]Sheet1!$A$1:$E$145,5,0)</f>
        <v>TS. Nguyễn Thị Hồng Thúy</v>
      </c>
      <c r="AA29" s="126" t="str">
        <f>VLOOKUP(A29,[5]Sheet1!$A$1:$F$145,6,0)</f>
        <v>PGS.TS. Trần Thị Kim Anh</v>
      </c>
      <c r="AB29" s="126" t="str">
        <f>VLOOKUP(A29,[5]Sheet1!$A$1:$G$145,7,0)</f>
        <v>PGS.TS Nguyễn Phú Giang</v>
      </c>
      <c r="AC29" s="126" t="str">
        <f>VLOOKUP(A29,[5]Sheet1!$A$1:$H$145,8,0)</f>
        <v>TS. Phạm Ngọc Quang</v>
      </c>
      <c r="AD29" s="126" t="str">
        <f>VLOOKUP(A29,[5]Sheet1!$A$1:$I$145,9,0)</f>
        <v>TS. Trần Thế Nữ</v>
      </c>
      <c r="AE29" s="126" t="str">
        <f>VLOOKUP(A29,[5]Sheet1!$A$1:$L$146,12,0)</f>
        <v>ngày 27 tháng 12 năm 2020</v>
      </c>
      <c r="AF29" s="119" t="str">
        <f>VLOOKUP(A29,'DS 4.2020'!A29:AF179,32,)</f>
        <v>0968083839</v>
      </c>
      <c r="AG29" s="119" t="str">
        <f>VLOOKUP(A29,'DS 4.2020'!A29:AG179,33,0)</f>
        <v>dinhthidung1986@gmail.com</v>
      </c>
      <c r="AH29" s="133" t="s">
        <v>1290</v>
      </c>
      <c r="AI29" s="133"/>
      <c r="AJ29" s="2" t="e">
        <f>VLOOKUP(A30,[1]QLKT!$AA$10:$AC$111,3,0)</f>
        <v>#N/A</v>
      </c>
      <c r="AK29" s="2" t="e">
        <f>VLOOKUP(A29,[4]Sheet1!$A$1:$E$81,5,0)</f>
        <v>#N/A</v>
      </c>
    </row>
    <row r="30" spans="1:37" ht="66">
      <c r="A30" s="21" t="str">
        <f t="shared" si="0"/>
        <v>Nguyễn Kim Dung 02/02/1990</v>
      </c>
      <c r="B30" s="119">
        <v>24</v>
      </c>
      <c r="C30" s="125">
        <f>VLOOKUP(A30,'[2]tong 2 dot'!$A$7:$C$359,3,0)</f>
        <v>18057699</v>
      </c>
      <c r="D30" s="121" t="s">
        <v>573</v>
      </c>
      <c r="E30" s="122" t="s">
        <v>167</v>
      </c>
      <c r="F30" s="123"/>
      <c r="G30" s="124" t="s">
        <v>574</v>
      </c>
      <c r="H30" s="119" t="str">
        <f>VLOOKUP(A30,'[2]tong 2 dot'!$A$7:$G$379,7,0)</f>
        <v>Hải Dương</v>
      </c>
      <c r="I30" s="119" t="str">
        <f>VLOOKUP(A30,'[2]tong 2 dot'!$A$7:$E$379,5,0)</f>
        <v>Nữ</v>
      </c>
      <c r="J30" s="119" t="s">
        <v>660</v>
      </c>
      <c r="K30" s="119" t="str">
        <f>VLOOKUP(A30,'[2]tong 2 dot'!$A$7:$J$379,10,0)</f>
        <v>QH-2018-E</v>
      </c>
      <c r="L30" s="119">
        <v>8340201</v>
      </c>
      <c r="M30" s="126" t="s">
        <v>575</v>
      </c>
      <c r="N30" s="126" t="s">
        <v>1208</v>
      </c>
      <c r="O30" s="119" t="str">
        <f>VLOOKUP(A30,'[3]fie nguon'!$C$2:$L$348,10,0)</f>
        <v>Phát triển dịch vụ phi tín dụng tại Ngân hàng TMCP Ngoại thương Việt Nam - Chi nhánh Sóc Sơn</v>
      </c>
      <c r="P30" s="119" t="str">
        <f>VLOOKUP(A30,'[3]fie nguon'!$C$2:$N$348,12,0)</f>
        <v>TS. Nguyễn Thị Nhung</v>
      </c>
      <c r="Q30" s="119" t="str">
        <f>VLOOKUP(A30,'[3]fie nguon'!$C$2:$O$348,13,0)</f>
        <v xml:space="preserve"> Trường ĐH Kinh tế, ĐHQG Hà Nội</v>
      </c>
      <c r="R30" s="119" t="str">
        <f>VLOOKUP(A30,'[3]fie nguon'!$C$2:$T$349,18,0)</f>
        <v>659/QĐ-ĐHKT ngày 19/03/2020</v>
      </c>
      <c r="S30" s="126">
        <v>3.1</v>
      </c>
      <c r="T30" s="128"/>
      <c r="U30" s="129">
        <v>8.8000000000000007</v>
      </c>
      <c r="V30" s="130"/>
      <c r="W30" s="126" t="s">
        <v>33</v>
      </c>
      <c r="X30" s="119" t="str">
        <f>VLOOKUP(A30,'[2]tong 2 dot'!$A$7:$K$379,11,0)</f>
        <v>3286/QĐ-ĐHKT ngày 7/12/2018</v>
      </c>
      <c r="Y30" s="128" t="str">
        <f>VLOOKUP(A30,[5]Sheet1!$A$1:$M$145,13,0)</f>
        <v>3814 /QĐ-ĐHKT ngày 11 tháng 12 năm 2020</v>
      </c>
      <c r="Z30" s="126" t="str">
        <f>VLOOKUP(A30,[5]Sheet1!$A$1:$E$145,5,0)</f>
        <v>PGS.TS. Trần Thị Thanh Tú</v>
      </c>
      <c r="AA30" s="126" t="str">
        <f>VLOOKUP(A30,[5]Sheet1!$A$1:$F$145,6,0)</f>
        <v>PGS.TS. Nguyễn Văn Hiệu</v>
      </c>
      <c r="AB30" s="126" t="str">
        <f>VLOOKUP(A30,[5]Sheet1!$A$1:$G$145,7,0)</f>
        <v>PGS.TS. Lê Thanh Tâm</v>
      </c>
      <c r="AC30" s="126" t="str">
        <f>VLOOKUP(A30,[5]Sheet1!$A$1:$H$145,8,0)</f>
        <v>TS. Nguyễn Phú Hà</v>
      </c>
      <c r="AD30" s="126" t="str">
        <f>VLOOKUP(A30,[5]Sheet1!$A$1:$I$145,9,0)</f>
        <v>TS. Phạm Bảo Khánh</v>
      </c>
      <c r="AE30" s="126" t="str">
        <f>VLOOKUP(A30,[5]Sheet1!$A$1:$L$146,12,0)</f>
        <v>ngày 24 tháng 12 năm 2020</v>
      </c>
      <c r="AF30" s="119" t="str">
        <f>VLOOKUP(A30,'DS 4.2020'!A30:AF180,32,)</f>
        <v>0965974268</v>
      </c>
      <c r="AG30" s="119" t="str">
        <f>VLOOKUP(A30,'DS 4.2020'!A30:AG180,33,0)</f>
        <v>nkdung020290@gmail.com</v>
      </c>
      <c r="AH30" s="131" t="s">
        <v>1290</v>
      </c>
      <c r="AI30" s="131"/>
      <c r="AJ30" s="2" t="str">
        <f>VLOOKUP(A31,[1]QLKT!$AA$10:$AC$111,3,0)</f>
        <v>a</v>
      </c>
      <c r="AK30" s="2" t="e">
        <f>VLOOKUP(A30,[4]Sheet1!$A$1:$E$81,5,0)</f>
        <v>#N/A</v>
      </c>
    </row>
    <row r="31" spans="1:37" ht="82.5">
      <c r="A31" s="21" t="str">
        <f t="shared" si="0"/>
        <v>Nguyễn Thị Dung 03/10/1980</v>
      </c>
      <c r="B31" s="119">
        <v>25</v>
      </c>
      <c r="C31" s="125">
        <f>VLOOKUP(A31,'[2]tong 2 dot'!$A$7:$C$359,3,0)</f>
        <v>18057516</v>
      </c>
      <c r="D31" s="121" t="s">
        <v>103</v>
      </c>
      <c r="E31" s="122" t="s">
        <v>167</v>
      </c>
      <c r="F31" s="123"/>
      <c r="G31" s="124" t="s">
        <v>168</v>
      </c>
      <c r="H31" s="119" t="str">
        <f>VLOOKUP(A31,'[2]tong 2 dot'!$A$7:$G$379,7,0)</f>
        <v>Hà Nội</v>
      </c>
      <c r="I31" s="119" t="str">
        <f>VLOOKUP(A31,'[2]tong 2 dot'!$A$7:$E$379,5,0)</f>
        <v>Nữ</v>
      </c>
      <c r="J31" s="119" t="s">
        <v>40</v>
      </c>
      <c r="K31" s="119" t="str">
        <f>VLOOKUP(A31,'[2]tong 2 dot'!$A$7:$J$379,10,0)</f>
        <v>QH-2018-E</v>
      </c>
      <c r="L31" s="119">
        <v>8340410</v>
      </c>
      <c r="M31" s="126" t="s">
        <v>100</v>
      </c>
      <c r="N31" s="126" t="s">
        <v>1208</v>
      </c>
      <c r="O31" s="119" t="str">
        <f>VLOOKUP(A31,'[3]fie nguon'!$C$2:$L$348,10,0)</f>
        <v xml:space="preserve">Quản lý dự án đầu tư xây dựng công trình tại Ban quản lý dự án đầu tư xây dựng huyện Thanh Oai, Thành phố Hà Nội </v>
      </c>
      <c r="P31" s="119" t="str">
        <f>VLOOKUP(A31,'[3]fie nguon'!$C$2:$N$348,12,0)</f>
        <v>TS. Nguyễn Thị Thu Hoài</v>
      </c>
      <c r="Q31" s="119" t="str">
        <f>VLOOKUP(A31,'[3]fie nguon'!$C$2:$O$348,13,0)</f>
        <v xml:space="preserve"> Trường ĐH Kinh tế, ĐHQG Hà Nội</v>
      </c>
      <c r="R31" s="119" t="str">
        <f>VLOOKUP(A31,'[3]fie nguon'!$C$2:$T$349,18,0)</f>
        <v>532/QĐ-ĐHKT ngày 19/03/2020</v>
      </c>
      <c r="S31" s="126">
        <v>3.35</v>
      </c>
      <c r="T31" s="128"/>
      <c r="U31" s="129">
        <v>8.8000000000000007</v>
      </c>
      <c r="V31" s="130"/>
      <c r="W31" s="126" t="s">
        <v>33</v>
      </c>
      <c r="X31" s="119" t="str">
        <f>VLOOKUP(A31,'[2]tong 2 dot'!$A$7:$K$379,11,0)</f>
        <v>3286/QĐ-ĐHKT ngày 7/12/2018</v>
      </c>
      <c r="Y31" s="128" t="str">
        <f>VLOOKUP(A31,[5]Sheet1!$A$1:$M$145,13,0)</f>
        <v>4036 /QĐ-ĐHKT ngày 21 tháng 12 năm 2020</v>
      </c>
      <c r="Z31" s="126" t="str">
        <f>VLOOKUP(A31,[5]Sheet1!$A$1:$E$145,5,0)</f>
        <v>PGS.TS. Trần Đức Hiệp</v>
      </c>
      <c r="AA31" s="126" t="str">
        <f>VLOOKUP(A31,[5]Sheet1!$A$1:$F$145,6,0)</f>
        <v>TS. Trần Đức Vui</v>
      </c>
      <c r="AB31" s="126" t="str">
        <f>VLOOKUP(A31,[5]Sheet1!$A$1:$G$145,7,0)</f>
        <v>TS. Đỗ Văn Quang</v>
      </c>
      <c r="AC31" s="126" t="str">
        <f>VLOOKUP(A31,[5]Sheet1!$A$1:$H$145,8,0)</f>
        <v>TS. Tô Thế Nguyên</v>
      </c>
      <c r="AD31" s="126" t="str">
        <f>VLOOKUP(A31,[5]Sheet1!$A$1:$I$145,9,0)</f>
        <v>TS. Nguyễn Xuân Thành</v>
      </c>
      <c r="AE31" s="126" t="str">
        <f>VLOOKUP(A31,[5]Sheet1!$A$1:$L$146,12,0)</f>
        <v>ngày 5 tháng 1 năm 2021</v>
      </c>
      <c r="AF31" s="119" t="e">
        <f>VLOOKUP(A31,'DS 4.2020'!A31:AF181,32,)</f>
        <v>#N/A</v>
      </c>
      <c r="AG31" s="119" t="e">
        <f>VLOOKUP(A31,'DS 4.2020'!A31:AG181,33,0)</f>
        <v>#N/A</v>
      </c>
      <c r="AH31" s="133" t="s">
        <v>1290</v>
      </c>
      <c r="AI31" s="133"/>
      <c r="AJ31" s="2" t="e">
        <f>VLOOKUP(A32,[1]QLKT!$AA$10:$AC$111,3,0)</f>
        <v>#N/A</v>
      </c>
      <c r="AK31" s="2" t="e">
        <f>VLOOKUP(A31,[4]Sheet1!$A$1:$E$81,5,0)</f>
        <v>#N/A</v>
      </c>
    </row>
    <row r="32" spans="1:37" ht="66">
      <c r="A32" s="21" t="str">
        <f t="shared" si="0"/>
        <v>Nguyễn Thị Thùy Dung 28/12/1982</v>
      </c>
      <c r="B32" s="119">
        <v>26</v>
      </c>
      <c r="C32" s="125">
        <f>VLOOKUP(A32,'[2]tong 2 dot'!$A$7:$C$359,3,0)</f>
        <v>18057655</v>
      </c>
      <c r="D32" s="121" t="s">
        <v>500</v>
      </c>
      <c r="E32" s="122" t="s">
        <v>167</v>
      </c>
      <c r="F32" s="123"/>
      <c r="G32" s="124" t="s">
        <v>570</v>
      </c>
      <c r="H32" s="119" t="str">
        <f>VLOOKUP(A32,'[2]tong 2 dot'!$A$7:$G$379,7,0)</f>
        <v>Hà Nội</v>
      </c>
      <c r="I32" s="119" t="str">
        <f>VLOOKUP(A32,'[2]tong 2 dot'!$A$7:$E$379,5,0)</f>
        <v>Nữ</v>
      </c>
      <c r="J32" s="119" t="str">
        <f>VLOOKUP(A32,'[2]tong 2 dot'!$A$7:$H$379,8,0)</f>
        <v>Kế toán</v>
      </c>
      <c r="K32" s="119" t="str">
        <f>VLOOKUP(A32,'[2]tong 2 dot'!$A$7:$J$379,10,0)</f>
        <v>QH-2018-E</v>
      </c>
      <c r="L32" s="119">
        <v>8340301</v>
      </c>
      <c r="M32" s="126" t="s">
        <v>292</v>
      </c>
      <c r="N32" s="126" t="s">
        <v>1208</v>
      </c>
      <c r="O32" s="119" t="str">
        <f>VLOOKUP(A32,'[3]fie nguon'!$C$2:$L$348,10,0)</f>
        <v>Công tác kế toán theo mô hình tự chủ tài chính tại Bệnh viện đa khoa huyện Ba Vì</v>
      </c>
      <c r="P32" s="119" t="str">
        <f>VLOOKUP(A32,'[3]fie nguon'!$C$2:$N$348,12,0)</f>
        <v>TS. Đỗ Kiều Oanh</v>
      </c>
      <c r="Q32" s="119" t="str">
        <f>VLOOKUP(A32,'[3]fie nguon'!$C$2:$O$348,13,0)</f>
        <v xml:space="preserve"> Trường ĐH Kinh tế, ĐHQG Hà Nội</v>
      </c>
      <c r="R32" s="119" t="str">
        <f>VLOOKUP(A32,'[3]fie nguon'!$C$2:$T$349,18,0)</f>
        <v>635/QĐ-ĐHKT ngày 19/03/2020</v>
      </c>
      <c r="S32" s="126">
        <v>3.33</v>
      </c>
      <c r="T32" s="128"/>
      <c r="U32" s="129">
        <v>8.5</v>
      </c>
      <c r="V32" s="130"/>
      <c r="W32" s="126" t="s">
        <v>33</v>
      </c>
      <c r="X32" s="119" t="str">
        <f>VLOOKUP(A32,'[2]tong 2 dot'!$A$7:$K$379,11,0)</f>
        <v>3286/QĐ-ĐHKT ngày 7/12/2018</v>
      </c>
      <c r="Y32" s="128" t="str">
        <f>VLOOKUP(A32,[5]Sheet1!$A$1:$M$145,13,0)</f>
        <v>3749 /QĐ-ĐHKT ngày 8 tháng 12 năm 2020</v>
      </c>
      <c r="Z32" s="126" t="str">
        <f>VLOOKUP(A32,[5]Sheet1!$A$1:$E$145,5,0)</f>
        <v>TS. Nguyễn Thị Hồng Thúy</v>
      </c>
      <c r="AA32" s="126" t="str">
        <f>VLOOKUP(A32,[5]Sheet1!$A$1:$F$145,6,0)</f>
        <v>TS. Trần Trung Tuấn</v>
      </c>
      <c r="AB32" s="126" t="str">
        <f>VLOOKUP(A32,[5]Sheet1!$A$1:$G$145,7,0)</f>
        <v>TS. Vũ Thùy Linh</v>
      </c>
      <c r="AC32" s="126" t="str">
        <f>VLOOKUP(A32,[5]Sheet1!$A$1:$H$145,8,0)</f>
        <v>TS. Nguyễn Thị Thanh Hải</v>
      </c>
      <c r="AD32" s="126" t="str">
        <f>VLOOKUP(A32,[5]Sheet1!$A$1:$I$145,9,0)</f>
        <v>TS. Nguyễn Thị Hương Liên</v>
      </c>
      <c r="AE32" s="126" t="str">
        <f>VLOOKUP(A32,[5]Sheet1!$A$1:$L$146,12,0)</f>
        <v>ngày 27 tháng 12 năm 2020</v>
      </c>
      <c r="AF32" s="119" t="str">
        <f>VLOOKUP(A32,'DS 4.2020'!A32:AF182,32,)</f>
        <v>0385093931</v>
      </c>
      <c r="AG32" s="119" t="str">
        <f>VLOOKUP(A32,'DS 4.2020'!A32:AG182,33,0)</f>
        <v>thuydungktbv@gmail.com</v>
      </c>
      <c r="AH32" s="133" t="s">
        <v>1290</v>
      </c>
      <c r="AI32" s="133"/>
      <c r="AJ32" s="2" t="e">
        <f>VLOOKUP(A33,[1]QLKT!$AA$10:$AC$111,3,0)</f>
        <v>#N/A</v>
      </c>
      <c r="AK32" s="2" t="e">
        <f>VLOOKUP(A32,[4]Sheet1!$A$1:$E$81,5,0)</f>
        <v>#N/A</v>
      </c>
    </row>
    <row r="33" spans="1:37" ht="66">
      <c r="A33" s="21" t="str">
        <f t="shared" si="0"/>
        <v>Đỗ Khắc Đạo 02/10/1975</v>
      </c>
      <c r="B33" s="119">
        <v>27</v>
      </c>
      <c r="C33" s="125">
        <f>VLOOKUP(A33,'[2]tong 2 dot'!$A$7:$C$359,3,0)</f>
        <v>18057518</v>
      </c>
      <c r="D33" s="121" t="s">
        <v>317</v>
      </c>
      <c r="E33" s="122" t="s">
        <v>318</v>
      </c>
      <c r="F33" s="123"/>
      <c r="G33" s="124" t="s">
        <v>319</v>
      </c>
      <c r="H33" s="119" t="str">
        <f>VLOOKUP(A33,'[2]tong 2 dot'!$A$7:$G$379,7,0)</f>
        <v>Hà Nội</v>
      </c>
      <c r="I33" s="119" t="str">
        <f>VLOOKUP(A33,'[2]tong 2 dot'!$A$7:$E$379,5,0)</f>
        <v>Nam</v>
      </c>
      <c r="J33" s="119" t="s">
        <v>40</v>
      </c>
      <c r="K33" s="119" t="str">
        <f>VLOOKUP(A33,'[2]tong 2 dot'!$A$7:$J$379,10,0)</f>
        <v>QH-2018-E</v>
      </c>
      <c r="L33" s="119">
        <v>8340410</v>
      </c>
      <c r="M33" s="126"/>
      <c r="N33" s="126" t="s">
        <v>1208</v>
      </c>
      <c r="O33" s="119" t="str">
        <f>VLOOKUP(A33,'[3]fie nguon'!$C$2:$L$348,10,0)</f>
        <v>Quản lý thu ngân sách nhà nước trên địa bàn quận Nam Từ Liêm, thành phố Hà Nội</v>
      </c>
      <c r="P33" s="119" t="str">
        <f>VLOOKUP(A33,'[3]fie nguon'!$C$2:$N$348,12,0)</f>
        <v>PGS.TS Nguyễn Trúc Lê</v>
      </c>
      <c r="Q33" s="119" t="str">
        <f>VLOOKUP(A33,'[3]fie nguon'!$C$2:$O$348,13,0)</f>
        <v xml:space="preserve"> Trường ĐH Kinh tế, ĐHQG Hà Nội</v>
      </c>
      <c r="R33" s="119" t="str">
        <f>VLOOKUP(A33,'[3]fie nguon'!$C$2:$T$349,18,0)</f>
        <v>531/QĐ-ĐHKT ngày 19/03/2020</v>
      </c>
      <c r="S33" s="126">
        <v>3.04</v>
      </c>
      <c r="T33" s="128"/>
      <c r="U33" s="129">
        <v>8.9</v>
      </c>
      <c r="V33" s="130"/>
      <c r="W33" s="126" t="s">
        <v>33</v>
      </c>
      <c r="X33" s="119" t="str">
        <f>VLOOKUP(A33,'[2]tong 2 dot'!$A$7:$K$379,11,0)</f>
        <v>3286/QĐ-ĐHKT ngày 7/12/2018</v>
      </c>
      <c r="Y33" s="128" t="str">
        <f>VLOOKUP(A33,[5]Sheet1!$A$1:$M$145,13,0)</f>
        <v>3981 /QĐ-ĐHKT ngày 21 tháng 12 năm 2020</v>
      </c>
      <c r="Z33" s="126" t="str">
        <f>VLOOKUP(A33,[5]Sheet1!$A$1:$E$145,5,0)</f>
        <v>PGS.TS. Phạm Văn Dũng</v>
      </c>
      <c r="AA33" s="126" t="str">
        <f>VLOOKUP(A33,[5]Sheet1!$A$1:$F$145,6,0)</f>
        <v>TS. Nguyễn Xuân Đông</v>
      </c>
      <c r="AB33" s="126" t="str">
        <f>VLOOKUP(A33,[5]Sheet1!$A$1:$G$145,7,0)</f>
        <v>TS. Đàm Sơn Toại</v>
      </c>
      <c r="AC33" s="126" t="str">
        <f>VLOOKUP(A33,[5]Sheet1!$A$1:$H$145,8,0)</f>
        <v>TS. Hoàng Triều Hoa</v>
      </c>
      <c r="AD33" s="126" t="str">
        <f>VLOOKUP(A33,[5]Sheet1!$A$1:$I$145,9,0)</f>
        <v>PGS.TS. Đặng Thị Phương Hoa</v>
      </c>
      <c r="AE33" s="126" t="str">
        <f>VLOOKUP(A33,[5]Sheet1!$A$1:$L$146,12,0)</f>
        <v>ngày 6 tháng 1 năm 2021</v>
      </c>
      <c r="AF33" s="119" t="str">
        <f>VLOOKUP(A33,'DS 4.2020'!A33:AF183,32,)</f>
        <v>0985728998</v>
      </c>
      <c r="AG33" s="119" t="str">
        <f>VLOOKUP(A33,'DS 4.2020'!A33:AG183,33,0)</f>
        <v>dkdao2006@gmail.com</v>
      </c>
      <c r="AH33" s="133" t="s">
        <v>1290</v>
      </c>
      <c r="AI33" s="133"/>
      <c r="AJ33" s="2" t="e">
        <f>VLOOKUP(#REF!,[1]QLKT!$AA$10:$AC$111,3,0)</f>
        <v>#REF!</v>
      </c>
      <c r="AK33" s="2" t="e">
        <f>VLOOKUP(A33,[4]Sheet1!$A$1:$E$81,5,0)</f>
        <v>#N/A</v>
      </c>
    </row>
    <row r="34" spans="1:37" ht="115.5">
      <c r="A34" s="21" t="str">
        <f t="shared" si="0"/>
        <v>Cao Thị Hương Giang 02/09/1992</v>
      </c>
      <c r="B34" s="119">
        <v>28</v>
      </c>
      <c r="C34" s="125">
        <v>17058326</v>
      </c>
      <c r="D34" s="121" t="s">
        <v>136</v>
      </c>
      <c r="E34" s="122" t="s">
        <v>137</v>
      </c>
      <c r="F34" s="123"/>
      <c r="G34" s="124" t="s">
        <v>138</v>
      </c>
      <c r="H34" s="119" t="s">
        <v>42</v>
      </c>
      <c r="I34" s="119" t="s">
        <v>38</v>
      </c>
      <c r="J34" s="119" t="s">
        <v>40</v>
      </c>
      <c r="K34" s="119" t="s">
        <v>39</v>
      </c>
      <c r="L34" s="119">
        <v>8340410</v>
      </c>
      <c r="M34" s="126"/>
      <c r="N34" s="126" t="s">
        <v>1208</v>
      </c>
      <c r="O34" s="119" t="s">
        <v>139</v>
      </c>
      <c r="P34" s="119" t="s">
        <v>140</v>
      </c>
      <c r="Q34" s="119" t="s">
        <v>43</v>
      </c>
      <c r="R34" s="119" t="s">
        <v>141</v>
      </c>
      <c r="S34" s="126">
        <v>3.12</v>
      </c>
      <c r="T34" s="128"/>
      <c r="U34" s="129">
        <v>8.5</v>
      </c>
      <c r="V34" s="130"/>
      <c r="W34" s="126" t="s">
        <v>36</v>
      </c>
      <c r="X34" s="119" t="s">
        <v>45</v>
      </c>
      <c r="Y34" s="128" t="str">
        <f>VLOOKUP(A34,[5]Sheet1!$A$1:$M$145,13,0)</f>
        <v>3982 /QĐ-ĐHKT ngày 21 tháng 12 năm 2020</v>
      </c>
      <c r="Z34" s="126" t="str">
        <f>VLOOKUP(A34,[5]Sheet1!$A$1:$E$145,5,0)</f>
        <v>PGS.TS. Phạm Văn Dũng</v>
      </c>
      <c r="AA34" s="126" t="str">
        <f>VLOOKUP(A34,[5]Sheet1!$A$1:$F$145,6,0)</f>
        <v>TS. Đàm Sơn Toại</v>
      </c>
      <c r="AB34" s="126" t="str">
        <f>VLOOKUP(A34,[5]Sheet1!$A$1:$G$145,7,0)</f>
        <v>PGS.TS. Đặng Thị Phương Hoa</v>
      </c>
      <c r="AC34" s="126" t="str">
        <f>VLOOKUP(A34,[5]Sheet1!$A$1:$H$145,8,0)</f>
        <v>TS. Hoàng Triều Hoa</v>
      </c>
      <c r="AD34" s="126" t="str">
        <f>VLOOKUP(A34,[5]Sheet1!$A$1:$I$145,9,0)</f>
        <v>TS. Nguyễn Xuân Đông</v>
      </c>
      <c r="AE34" s="126" t="str">
        <f>VLOOKUP(A34,[5]Sheet1!$A$1:$L$146,12,0)</f>
        <v>ngày 6 tháng 1 năm 2021</v>
      </c>
      <c r="AF34" s="119" t="e">
        <f>VLOOKUP(A34,'DS 4.2020'!A34:AF184,32,)</f>
        <v>#N/A</v>
      </c>
      <c r="AG34" s="119" t="e">
        <f>VLOOKUP(A34,'DS 4.2020'!A34:AG184,33,0)</f>
        <v>#N/A</v>
      </c>
      <c r="AH34" s="133" t="s">
        <v>1290</v>
      </c>
      <c r="AI34" s="133"/>
      <c r="AJ34" s="2" t="str">
        <f>VLOOKUP(A35,[1]QLKT!$AA$10:$AC$111,3,0)</f>
        <v>a</v>
      </c>
      <c r="AK34" s="2" t="e">
        <f>VLOOKUP(A34,[4]Sheet1!$A$1:$E$81,5,0)</f>
        <v>#N/A</v>
      </c>
    </row>
    <row r="35" spans="1:37" ht="66">
      <c r="A35" s="21" t="str">
        <f t="shared" si="0"/>
        <v>Nguyễn Văn Giang 25/12/1980</v>
      </c>
      <c r="B35" s="119">
        <v>29</v>
      </c>
      <c r="C35" s="125">
        <f>VLOOKUP(A35,'[2]tong 2 dot'!$A$7:$C$359,3,0)</f>
        <v>18057520</v>
      </c>
      <c r="D35" s="121" t="s">
        <v>247</v>
      </c>
      <c r="E35" s="122" t="s">
        <v>137</v>
      </c>
      <c r="F35" s="123"/>
      <c r="G35" s="124" t="s">
        <v>322</v>
      </c>
      <c r="H35" s="119" t="str">
        <f>VLOOKUP(A35,'[2]tong 2 dot'!$A$7:$G$379,7,0)</f>
        <v>Hà Nội</v>
      </c>
      <c r="I35" s="119" t="str">
        <f>VLOOKUP(A35,'[2]tong 2 dot'!$A$7:$E$379,5,0)</f>
        <v>Nam</v>
      </c>
      <c r="J35" s="119" t="s">
        <v>40</v>
      </c>
      <c r="K35" s="119" t="str">
        <f>VLOOKUP(A35,'[2]tong 2 dot'!$A$7:$J$379,10,0)</f>
        <v>QH-2018-E</v>
      </c>
      <c r="L35" s="119">
        <v>8340410</v>
      </c>
      <c r="M35" s="126" t="s">
        <v>100</v>
      </c>
      <c r="N35" s="126" t="s">
        <v>1208</v>
      </c>
      <c r="O35" s="119" t="str">
        <f>VLOOKUP(A35,'[3]fie nguon'!$C$2:$L$348,10,0)</f>
        <v xml:space="preserve">Quản lý nhân lực tại Ngân hàng TMCP Công thương Việt Nam - Chi nhánh Thủ Thiêm </v>
      </c>
      <c r="P35" s="119" t="str">
        <f>VLOOKUP(A35,'[3]fie nguon'!$C$2:$N$348,12,0)</f>
        <v>PGS.TS Phạm Thị Hồng Điệp</v>
      </c>
      <c r="Q35" s="119" t="str">
        <f>VLOOKUP(A35,'[3]fie nguon'!$C$2:$O$348,13,0)</f>
        <v xml:space="preserve"> Trường ĐH Kinh tế, ĐHQG Hà Nội</v>
      </c>
      <c r="R35" s="119" t="str">
        <f>VLOOKUP(A35,'[3]fie nguon'!$C$2:$T$349,18,0)</f>
        <v>534/QĐ-ĐHKT ngày 19/03/2020</v>
      </c>
      <c r="S35" s="126">
        <v>3.11</v>
      </c>
      <c r="T35" s="128"/>
      <c r="U35" s="129">
        <v>8.9</v>
      </c>
      <c r="V35" s="130"/>
      <c r="W35" s="126" t="s">
        <v>33</v>
      </c>
      <c r="X35" s="119" t="str">
        <f>VLOOKUP(A35,'[2]tong 2 dot'!$A$7:$K$379,11,0)</f>
        <v>3286/QĐ-ĐHKT ngày 7/12/2018</v>
      </c>
      <c r="Y35" s="128" t="str">
        <f>VLOOKUP(A35,[5]Sheet1!$A$1:$M$145,13,0)</f>
        <v>4019 /QĐ-ĐHKT ngày 21 tháng 12 năm 2020</v>
      </c>
      <c r="Z35" s="126" t="str">
        <f>VLOOKUP(A35,[5]Sheet1!$A$1:$E$145,5,0)</f>
        <v>GS.TS. Phan Huy Đường</v>
      </c>
      <c r="AA35" s="126" t="str">
        <f>VLOOKUP(A35,[5]Sheet1!$A$1:$F$145,6,0)</f>
        <v>PGS.TS. Nguyễn Anh Tuấn</v>
      </c>
      <c r="AB35" s="126" t="str">
        <f>VLOOKUP(A35,[5]Sheet1!$A$1:$G$145,7,0)</f>
        <v>TS. Trần Quang Tuyến</v>
      </c>
      <c r="AC35" s="126" t="str">
        <f>VLOOKUP(A35,[5]Sheet1!$A$1:$H$145,8,0)</f>
        <v>TS. Hoàng Triều Hoa</v>
      </c>
      <c r="AD35" s="126" t="str">
        <f>VLOOKUP(A35,[5]Sheet1!$A$1:$I$145,9,0)</f>
        <v>TS. Phạm Cảnh Huy</v>
      </c>
      <c r="AE35" s="126" t="s">
        <v>1274</v>
      </c>
      <c r="AF35" s="119" t="str">
        <f>VLOOKUP(A35,'DS 4.2020'!A35:AF185,32,)</f>
        <v>0983465080</v>
      </c>
      <c r="AG35" s="119" t="str">
        <f>VLOOKUP(A35,'DS 4.2020'!A35:AG185,33,0)</f>
        <v>nguyengiang1980@gmail.com</v>
      </c>
      <c r="AH35" s="133" t="s">
        <v>1290</v>
      </c>
      <c r="AI35" s="133"/>
      <c r="AJ35" s="2" t="e">
        <f>VLOOKUP(A36,[1]QLKT!$AA$10:$AC$111,3,0)</f>
        <v>#N/A</v>
      </c>
      <c r="AK35" s="2" t="e">
        <f>VLOOKUP(A35,[4]Sheet1!$A$1:$E$81,5,0)</f>
        <v>#N/A</v>
      </c>
    </row>
    <row r="36" spans="1:37" ht="66">
      <c r="A36" s="21" t="str">
        <f t="shared" si="0"/>
        <v>Tống Thị Giang 28/04/1979</v>
      </c>
      <c r="B36" s="119">
        <v>30</v>
      </c>
      <c r="C36" s="125">
        <v>18057657</v>
      </c>
      <c r="D36" s="121" t="s">
        <v>376</v>
      </c>
      <c r="E36" s="122" t="s">
        <v>137</v>
      </c>
      <c r="F36" s="123"/>
      <c r="G36" s="124" t="s">
        <v>377</v>
      </c>
      <c r="H36" s="119" t="s">
        <v>380</v>
      </c>
      <c r="I36" s="119" t="s">
        <v>38</v>
      </c>
      <c r="J36" s="119" t="s">
        <v>292</v>
      </c>
      <c r="K36" s="119" t="s">
        <v>47</v>
      </c>
      <c r="L36" s="119">
        <v>8340301</v>
      </c>
      <c r="M36" s="126" t="s">
        <v>292</v>
      </c>
      <c r="N36" s="126" t="s">
        <v>1208</v>
      </c>
      <c r="O36" s="119" t="str">
        <f>VLOOKUP(A36,'[3]fie nguon'!$C$2:$L$348,10,0)</f>
        <v>Công tác Quản lý thuế xuất nhập khẩu tại Tổng cục Hải quan</v>
      </c>
      <c r="P36" s="119" t="str">
        <f>VLOOKUP(A36,'[3]fie nguon'!$C$2:$N$348,12,0)</f>
        <v>TS. Trần Thế Nữ</v>
      </c>
      <c r="Q36" s="119" t="str">
        <f>VLOOKUP(A36,'[3]fie nguon'!$C$2:$O$348,13,0)</f>
        <v xml:space="preserve"> Trường ĐH Kinh tế, ĐHQG Hà Nội</v>
      </c>
      <c r="R36" s="119" t="str">
        <f>VLOOKUP(A36,'[3]fie nguon'!$C$2:$T$349,18,0)</f>
        <v>651/QĐ-ĐHKT ngày 19/03/2020</v>
      </c>
      <c r="S36" s="126">
        <v>3.11</v>
      </c>
      <c r="T36" s="128"/>
      <c r="U36" s="129">
        <v>8.8000000000000007</v>
      </c>
      <c r="V36" s="130"/>
      <c r="W36" s="126" t="s">
        <v>36</v>
      </c>
      <c r="X36" s="119" t="s">
        <v>1281</v>
      </c>
      <c r="Y36" s="128" t="str">
        <f>VLOOKUP(A36,[5]Sheet1!$A$1:$M$145,13,0)</f>
        <v>3750 /QĐ-ĐHKT ngày 8 tháng 12 năm 2020</v>
      </c>
      <c r="Z36" s="126" t="str">
        <f>VLOOKUP(A36,[5]Sheet1!$A$1:$E$145,5,0)</f>
        <v>TS. Nguyễn Thị Hồng Thúy</v>
      </c>
      <c r="AA36" s="126" t="str">
        <f>VLOOKUP(A36,[5]Sheet1!$A$1:$F$145,6,0)</f>
        <v>TS. Nguyễn Thị Hương Liên</v>
      </c>
      <c r="AB36" s="126" t="str">
        <f>VLOOKUP(A36,[5]Sheet1!$A$1:$G$145,7,0)</f>
        <v>TS. Vũ Thùy Linh</v>
      </c>
      <c r="AC36" s="126" t="str">
        <f>VLOOKUP(A36,[5]Sheet1!$A$1:$H$145,8,0)</f>
        <v>TS. Nguyễn Thị Thanh Hải</v>
      </c>
      <c r="AD36" s="126" t="str">
        <f>VLOOKUP(A36,[5]Sheet1!$A$1:$I$145,9,0)</f>
        <v>TS. Trần Trung Tuấn</v>
      </c>
      <c r="AE36" s="126" t="str">
        <f>VLOOKUP(A36,[5]Sheet1!$A$1:$L$146,12,0)</f>
        <v>ngày 27 tháng 12 năm 2020</v>
      </c>
      <c r="AF36" s="119" t="str">
        <f>VLOOKUP(A36,'DS 4.2020'!A36:AF186,32,)</f>
        <v>0978522734</v>
      </c>
      <c r="AG36" s="119" t="str">
        <f>VLOOKUP(A36,'DS 4.2020'!A36:AG186,33,0)</f>
        <v>giangvtvgt@gmail.com</v>
      </c>
      <c r="AH36" s="133" t="s">
        <v>1290</v>
      </c>
      <c r="AI36" s="133"/>
      <c r="AJ36" s="2" t="e">
        <f>VLOOKUP(A37,[1]QLKT!$AA$10:$AC$111,3,0)</f>
        <v>#N/A</v>
      </c>
      <c r="AK36" s="2" t="e">
        <f>VLOOKUP(A36,[4]Sheet1!$A$1:$E$81,5,0)</f>
        <v>#N/A</v>
      </c>
    </row>
    <row r="37" spans="1:37" ht="82.5">
      <c r="A37" s="21" t="str">
        <f t="shared" si="0"/>
        <v>Văn Thị Cẩm Giang 04/04/1990</v>
      </c>
      <c r="B37" s="119">
        <v>31</v>
      </c>
      <c r="C37" s="125">
        <f>VLOOKUP(A37,'[2]tong 2 dot'!$A$7:$C$359,3,0)</f>
        <v>18057658</v>
      </c>
      <c r="D37" s="121" t="s">
        <v>1127</v>
      </c>
      <c r="E37" s="122" t="s">
        <v>137</v>
      </c>
      <c r="F37" s="123"/>
      <c r="G37" s="124" t="s">
        <v>1128</v>
      </c>
      <c r="H37" s="119" t="str">
        <f>VLOOKUP(A37,'[2]tong 2 dot'!$A$7:$G$379,7,0)</f>
        <v>Hà Tĩnh</v>
      </c>
      <c r="I37" s="119" t="str">
        <f>VLOOKUP(A37,'[2]tong 2 dot'!$A$7:$E$379,5,0)</f>
        <v>Nữ</v>
      </c>
      <c r="J37" s="119" t="str">
        <f>VLOOKUP(A37,'[2]tong 2 dot'!$A$7:$H$379,8,0)</f>
        <v>Kế toán</v>
      </c>
      <c r="K37" s="119" t="str">
        <f>VLOOKUP(A37,'[2]tong 2 dot'!$A$7:$J$379,10,0)</f>
        <v>QH-2018-E</v>
      </c>
      <c r="L37" s="119">
        <v>8340301</v>
      </c>
      <c r="M37" s="126" t="s">
        <v>292</v>
      </c>
      <c r="N37" s="126" t="s">
        <v>1208</v>
      </c>
      <c r="O37" s="119" t="str">
        <f>VLOOKUP(A37,'[3]fie nguon'!$C$2:$L$348,10,0)</f>
        <v xml:space="preserve">Kiểm soát nội bộ quy trình huy động vốn tại Ngân hàng đầu tư và phát triển Việt Nam - Chi nhánh Ngọc Khánh Hà Nội </v>
      </c>
      <c r="P37" s="119" t="str">
        <f>VLOOKUP(A37,'[3]fie nguon'!$C$2:$N$348,12,0)</f>
        <v>PGS.TS Phan Trung Kiên</v>
      </c>
      <c r="Q37" s="119" t="str">
        <f>VLOOKUP(A37,'[3]fie nguon'!$C$2:$O$348,13,0)</f>
        <v>Trường ĐH Kinh tế quốc dân</v>
      </c>
      <c r="R37" s="119" t="str">
        <f>VLOOKUP(A37,'[3]fie nguon'!$C$2:$T$349,18,0)</f>
        <v>642/QĐ-ĐHKT ngày 19/03/2020</v>
      </c>
      <c r="S37" s="126">
        <v>3.25</v>
      </c>
      <c r="T37" s="128"/>
      <c r="U37" s="129">
        <v>8.6999999999999993</v>
      </c>
      <c r="V37" s="130"/>
      <c r="W37" s="126" t="s">
        <v>33</v>
      </c>
      <c r="X37" s="119" t="str">
        <f>VLOOKUP(A37,'[2]tong 2 dot'!$A$7:$K$379,11,0)</f>
        <v>3286/QĐ-ĐHKT ngày 7/12/2018</v>
      </c>
      <c r="Y37" s="128" t="str">
        <f>VLOOKUP(A37,[5]Sheet1!$A$1:$M$145,13,0)</f>
        <v>3746 /QĐ-ĐHKT ngày 8 tháng 12 năm 2020</v>
      </c>
      <c r="Z37" s="126" t="str">
        <f>VLOOKUP(A37,[5]Sheet1!$A$1:$E$145,5,0)</f>
        <v>TS. Nguyễn Thị Hồng Thúy</v>
      </c>
      <c r="AA37" s="126" t="str">
        <f>VLOOKUP(A37,[5]Sheet1!$A$1:$F$145,6,0)</f>
        <v>TS. Trần Thế Nữ</v>
      </c>
      <c r="AB37" s="126" t="str">
        <f>VLOOKUP(A37,[5]Sheet1!$A$1:$G$145,7,0)</f>
        <v>PGS.TS. Trần Thị Kim Anh</v>
      </c>
      <c r="AC37" s="126" t="str">
        <f>VLOOKUP(A37,[5]Sheet1!$A$1:$H$145,8,0)</f>
        <v>TS. Phạm Ngọc Quang</v>
      </c>
      <c r="AD37" s="126" t="str">
        <f>VLOOKUP(A37,[5]Sheet1!$A$1:$I$145,9,0)</f>
        <v>PGS.TS Nguyễn Phú Giang</v>
      </c>
      <c r="AE37" s="126" t="str">
        <f>VLOOKUP(A37,[5]Sheet1!$A$1:$L$146,12,0)</f>
        <v>ngày 27 tháng 12 năm 2020</v>
      </c>
      <c r="AF37" s="119" t="str">
        <f>VLOOKUP(A37,'DS 4.2020'!A37:AF187,32,)</f>
        <v>0976290268</v>
      </c>
      <c r="AG37" s="119" t="str">
        <f>VLOOKUP(A37,'DS 4.2020'!A37:AG187,33,0)</f>
        <v>binhminh020819@gmail.com</v>
      </c>
      <c r="AH37" s="133" t="s">
        <v>1290</v>
      </c>
      <c r="AI37" s="133"/>
      <c r="AJ37" s="2" t="e">
        <f>VLOOKUP(A38,[1]QLKT!$AA$10:$AC$111,3,0)</f>
        <v>#N/A</v>
      </c>
      <c r="AK37" s="2" t="e">
        <f>VLOOKUP(A37,[4]Sheet1!$A$1:$E$81,5,0)</f>
        <v>#N/A</v>
      </c>
    </row>
    <row r="38" spans="1:37" ht="66">
      <c r="A38" s="21" t="str">
        <f t="shared" si="0"/>
        <v>Hoàng Thị Hà 15/02/1983</v>
      </c>
      <c r="B38" s="119">
        <v>32</v>
      </c>
      <c r="C38" s="125">
        <v>18057660</v>
      </c>
      <c r="D38" s="121" t="s">
        <v>363</v>
      </c>
      <c r="E38" s="122" t="s">
        <v>243</v>
      </c>
      <c r="F38" s="123"/>
      <c r="G38" s="124" t="s">
        <v>408</v>
      </c>
      <c r="H38" s="119" t="s">
        <v>411</v>
      </c>
      <c r="I38" s="119" t="s">
        <v>38</v>
      </c>
      <c r="J38" s="119" t="s">
        <v>292</v>
      </c>
      <c r="K38" s="119" t="s">
        <v>47</v>
      </c>
      <c r="L38" s="119">
        <v>8340301</v>
      </c>
      <c r="M38" s="119" t="s">
        <v>292</v>
      </c>
      <c r="N38" s="126" t="s">
        <v>1208</v>
      </c>
      <c r="O38" s="119" t="str">
        <f>VLOOKUP(A38,'[3]fie nguon'!$C$2:$L$348,10,0)</f>
        <v>Quản lý tài sản công tại Tổng cục Hải quan</v>
      </c>
      <c r="P38" s="119" t="str">
        <f>VLOOKUP(A38,'[3]fie nguon'!$C$2:$N$348,12,0)</f>
        <v>TS. Phạm Ngọc Quang</v>
      </c>
      <c r="Q38" s="119" t="str">
        <f>VLOOKUP(A38,'[3]fie nguon'!$C$2:$O$348,13,0)</f>
        <v xml:space="preserve"> Trường ĐH Kinh tế, ĐHQG Hà Nội</v>
      </c>
      <c r="R38" s="119" t="str">
        <f>VLOOKUP(A38,'[3]fie nguon'!$C$2:$T$349,18,0)</f>
        <v>652/QĐ-ĐHKT ngày 19/03/2020</v>
      </c>
      <c r="S38" s="126">
        <v>3.18</v>
      </c>
      <c r="T38" s="128"/>
      <c r="U38" s="129">
        <v>8.5</v>
      </c>
      <c r="V38" s="130"/>
      <c r="W38" s="126" t="s">
        <v>33</v>
      </c>
      <c r="X38" s="119" t="s">
        <v>1281</v>
      </c>
      <c r="Y38" s="128" t="str">
        <f>VLOOKUP(A38,[5]Sheet1!$A$1:$M$145,13,0)</f>
        <v>3751 /QĐ-ĐHKT ngày 8 tháng 12 năm 2020</v>
      </c>
      <c r="Z38" s="126" t="str">
        <f>VLOOKUP(A38,[5]Sheet1!$A$1:$E$145,5,0)</f>
        <v>TS. Nguyễn Thị Hồng Thúy</v>
      </c>
      <c r="AA38" s="126" t="str">
        <f>VLOOKUP(A38,[5]Sheet1!$A$1:$F$145,6,0)</f>
        <v>TS. Vũ Thùy Linh</v>
      </c>
      <c r="AB38" s="126" t="str">
        <f>VLOOKUP(A38,[5]Sheet1!$A$1:$G$145,7,0)</f>
        <v>TS. Trần Trung Tuấn</v>
      </c>
      <c r="AC38" s="126" t="str">
        <f>VLOOKUP(A38,[5]Sheet1!$A$1:$H$145,8,0)</f>
        <v>TS. Nguyễn Thị Thanh Hải</v>
      </c>
      <c r="AD38" s="126" t="str">
        <f>VLOOKUP(A38,[5]Sheet1!$A$1:$I$145,9,0)</f>
        <v>TS. Nguyễn Thị Hương Liên</v>
      </c>
      <c r="AE38" s="126" t="str">
        <f>VLOOKUP(A38,[5]Sheet1!$A$1:$L$146,12,0)</f>
        <v>ngày 27 tháng 12 năm 2020</v>
      </c>
      <c r="AF38" s="119" t="str">
        <f>VLOOKUP(A38,'DS 4.2020'!A38:AF188,32,)</f>
        <v>0986169933</v>
      </c>
      <c r="AG38" s="119" t="str">
        <f>VLOOKUP(A38,'DS 4.2020'!A38:AG188,33,0)</f>
        <v>hamy14102010@gmail.com</v>
      </c>
      <c r="AH38" s="133" t="s">
        <v>1290</v>
      </c>
      <c r="AI38" s="133"/>
      <c r="AJ38" s="2" t="e">
        <f>VLOOKUP(A39,[1]QLKT!$AA$10:$AC$111,3,0)</f>
        <v>#N/A</v>
      </c>
      <c r="AK38" s="2" t="e">
        <f>VLOOKUP(A38,[4]Sheet1!$A$1:$E$81,5,0)</f>
        <v>#N/A</v>
      </c>
    </row>
    <row r="39" spans="1:37" ht="66">
      <c r="A39" s="21" t="str">
        <f t="shared" si="0"/>
        <v>Lê Thanh Hà 27/05/1996</v>
      </c>
      <c r="B39" s="119">
        <v>33</v>
      </c>
      <c r="C39" s="125">
        <f>VLOOKUP(A39,'[2]tong 2 dot'!$A$7:$C$359,3,0)</f>
        <v>18057605</v>
      </c>
      <c r="D39" s="121" t="s">
        <v>340</v>
      </c>
      <c r="E39" s="122" t="s">
        <v>243</v>
      </c>
      <c r="F39" s="123"/>
      <c r="G39" s="124" t="s">
        <v>341</v>
      </c>
      <c r="H39" s="119" t="str">
        <f>VLOOKUP(A39,'[2]tong 2 dot'!$A$7:$G$379,7,0)</f>
        <v>Hà Nội</v>
      </c>
      <c r="I39" s="119" t="str">
        <f>VLOOKUP(A39,'[2]tong 2 dot'!$A$7:$E$379,5,0)</f>
        <v>Nữ</v>
      </c>
      <c r="J39" s="119" t="s">
        <v>251</v>
      </c>
      <c r="K39" s="119" t="str">
        <f>VLOOKUP(A39,'[2]tong 2 dot'!$A$7:$J$379,10,0)</f>
        <v>QH-2018-E</v>
      </c>
      <c r="L39" s="119">
        <v>8340101</v>
      </c>
      <c r="M39" s="126" t="s">
        <v>106</v>
      </c>
      <c r="N39" s="126" t="s">
        <v>1208</v>
      </c>
      <c r="O39" s="119" t="str">
        <f>VLOOKUP(A39,'[3]fie nguon'!$C$2:$L$348,10,0)</f>
        <v>Phân tích hoạt động Marketing - Mix theo quan điểm của Simona tại Công ty cổ phần Sao Thái Dương</v>
      </c>
      <c r="P39" s="119" t="str">
        <f>VLOOKUP(A39,'[3]fie nguon'!$C$2:$N$348,12,0)</f>
        <v>TS. Nguyễn Thị Phi Nga</v>
      </c>
      <c r="Q39" s="119" t="str">
        <f>VLOOKUP(A39,'[3]fie nguon'!$C$2:$O$348,13,0)</f>
        <v xml:space="preserve"> Trường ĐH Kinh tế, ĐHQG Hà Nội</v>
      </c>
      <c r="R39" s="119" t="str">
        <f>VLOOKUP(A39,'[3]fie nguon'!$C$2:$T$349,18,0)</f>
        <v>786/QĐ-ĐHKT ngày 31/3/2020</v>
      </c>
      <c r="S39" s="126">
        <v>3.13</v>
      </c>
      <c r="T39" s="128"/>
      <c r="U39" s="129">
        <v>8.6999999999999993</v>
      </c>
      <c r="V39" s="130"/>
      <c r="W39" s="126" t="s">
        <v>33</v>
      </c>
      <c r="X39" s="119" t="str">
        <f>VLOOKUP(A39,'[2]tong 2 dot'!$A$7:$K$379,11,0)</f>
        <v>3286/QĐ-ĐHKT ngày 7/12/2018</v>
      </c>
      <c r="Y39" s="128" t="str">
        <f>VLOOKUP(A39,[5]Sheet1!$A$1:$M$145,13,0)</f>
        <v>3862 /QĐ-ĐHKT ngày 14 tháng 12 năm 2020</v>
      </c>
      <c r="Z39" s="126" t="str">
        <f>VLOOKUP(A39,[5]Sheet1!$A$1:$E$145,5,0)</f>
        <v>PGS.TS. Nguyễn Mạnh Tuân</v>
      </c>
      <c r="AA39" s="126" t="str">
        <f>VLOOKUP(A39,[5]Sheet1!$A$1:$F$145,6,0)</f>
        <v>PGS.TS. Mai Thanh Lan</v>
      </c>
      <c r="AB39" s="126" t="str">
        <f>VLOOKUP(A39,[5]Sheet1!$A$1:$G$145,7,0)</f>
        <v>PGS.TS. Lê Thái Phong</v>
      </c>
      <c r="AC39" s="126" t="str">
        <f>VLOOKUP(A39,[5]Sheet1!$A$1:$H$145,8,0)</f>
        <v>TS. Nguyễn Thu Hà</v>
      </c>
      <c r="AD39" s="126" t="str">
        <f>VLOOKUP(A39,[5]Sheet1!$A$1:$I$145,9,0)</f>
        <v>PGS.TS. Nhâm Phong Tuân</v>
      </c>
      <c r="AE39" s="126" t="s">
        <v>1274</v>
      </c>
      <c r="AF39" s="119" t="str">
        <f>VLOOKUP(A39,'DS 4.2020'!A39:AF189,32,)</f>
        <v>0969428808</v>
      </c>
      <c r="AG39" s="119" t="str">
        <f>VLOOKUP(A39,'DS 4.2020'!A39:AG189,33,0)</f>
        <v>hathanh00096@gmail.com</v>
      </c>
      <c r="AH39" s="133"/>
      <c r="AI39" s="133"/>
      <c r="AJ39" s="2" t="e">
        <f>VLOOKUP(A40,[1]QLKT!$AA$10:$AC$111,3,0)</f>
        <v>#N/A</v>
      </c>
      <c r="AK39" s="2" t="e">
        <f>VLOOKUP(A39,[4]Sheet1!$A$1:$E$81,5,0)</f>
        <v>#N/A</v>
      </c>
    </row>
    <row r="40" spans="1:37" ht="82.5">
      <c r="A40" s="21" t="str">
        <f t="shared" si="0"/>
        <v>Lê Thị Ngọc Hà 08/03/1990</v>
      </c>
      <c r="B40" s="119">
        <v>34</v>
      </c>
      <c r="C40" s="125">
        <f>VLOOKUP(A40,'[2]tong 2 dot'!$A$7:$C$359,3,0)</f>
        <v>18057637</v>
      </c>
      <c r="D40" s="121" t="s">
        <v>1075</v>
      </c>
      <c r="E40" s="122" t="s">
        <v>243</v>
      </c>
      <c r="F40" s="123"/>
      <c r="G40" s="124" t="s">
        <v>1076</v>
      </c>
      <c r="H40" s="119" t="str">
        <f>VLOOKUP(A40,'[2]tong 2 dot'!$A$7:$G$379,7,0)</f>
        <v>Hà Tĩnh</v>
      </c>
      <c r="I40" s="119" t="str">
        <f>VLOOKUP(A40,'[2]tong 2 dot'!$A$7:$E$379,5,0)</f>
        <v>Nữ</v>
      </c>
      <c r="J40" s="119" t="s">
        <v>970</v>
      </c>
      <c r="K40" s="119" t="str">
        <f>VLOOKUP(A40,'[2]tong 2 dot'!$A$7:$J$379,10,0)</f>
        <v>QH-2018-E</v>
      </c>
      <c r="L40" s="119">
        <v>8310106</v>
      </c>
      <c r="M40" s="126" t="s">
        <v>337</v>
      </c>
      <c r="N40" s="126" t="s">
        <v>1208</v>
      </c>
      <c r="O40" s="119" t="str">
        <f>VLOOKUP(A40,'[3]fie nguon'!$C$2:$L$348,10,0)</f>
        <v>Thu hút đầu tư trực tiếp nước ngoài vào ngành nông nghiệp của một số nước ASEAN và bài học kinh nghiệm đối với Việt Nam</v>
      </c>
      <c r="P40" s="119" t="str">
        <f>VLOOKUP(A40,'[3]fie nguon'!$C$2:$N$348,12,0)</f>
        <v>PGS.TS Nguyễn Xuân Thiên</v>
      </c>
      <c r="Q40" s="119" t="str">
        <f>VLOOKUP(A40,'[3]fie nguon'!$C$2:$O$348,13,0)</f>
        <v xml:space="preserve"> Trường ĐH Kinh tế, ĐHQG Hà Nội</v>
      </c>
      <c r="R40" s="119" t="str">
        <f>VLOOKUP(A40,'[3]fie nguon'!$C$2:$T$349,18,0)</f>
        <v>696/QĐ-ĐHKT ngày 19/03/2020</v>
      </c>
      <c r="S40" s="126">
        <v>3.32</v>
      </c>
      <c r="T40" s="128"/>
      <c r="U40" s="129">
        <v>8.3000000000000007</v>
      </c>
      <c r="V40" s="130"/>
      <c r="W40" s="126" t="s">
        <v>33</v>
      </c>
      <c r="X40" s="119" t="str">
        <f>VLOOKUP(A40,'[2]tong 2 dot'!$A$7:$K$379,11,0)</f>
        <v>3286/QĐ-ĐHKT ngày 7/12/2018</v>
      </c>
      <c r="Y40" s="128" t="str">
        <f>VLOOKUP(A40,[5]Sheet1!$A$1:$M$145,13,0)</f>
        <v>3729 /QĐ-ĐHKT ngày 8 tháng 12 năm 2020</v>
      </c>
      <c r="Z40" s="126" t="str">
        <f>VLOOKUP(A40,[5]Sheet1!$A$1:$E$145,5,0)</f>
        <v>PGS.TS. Nguyễn Anh Thu</v>
      </c>
      <c r="AA40" s="126" t="str">
        <f>VLOOKUP(A40,[5]Sheet1!$A$1:$F$145,6,0)</f>
        <v>PGS.TS. Doãn Kế Bôn</v>
      </c>
      <c r="AB40" s="126" t="str">
        <f>VLOOKUP(A40,[5]Sheet1!$A$1:$G$145,7,0)</f>
        <v>PGS.TS. Nguyễn Duy Dũng</v>
      </c>
      <c r="AC40" s="126" t="str">
        <f>VLOOKUP(A40,[5]Sheet1!$A$1:$H$145,8,0)</f>
        <v>TS. Phạm Thu Phương</v>
      </c>
      <c r="AD40" s="126" t="str">
        <f>VLOOKUP(A40,[5]Sheet1!$A$1:$I$145,9,0)</f>
        <v>TS. Vũ Thanh Hương</v>
      </c>
      <c r="AE40" s="126" t="str">
        <f>VLOOKUP(A40,[5]Sheet1!$A$1:$L$146,12,0)</f>
        <v>ngày 26 tháng 12 năm 2020</v>
      </c>
      <c r="AF40" s="119" t="str">
        <f>VLOOKUP(A40,'DS 4.2020'!A40:AF190,32,)</f>
        <v>0988821550</v>
      </c>
      <c r="AG40" s="119" t="str">
        <f>VLOOKUP(A40,'DS 4.2020'!A40:AG190,33,0)</f>
        <v>leha0803@gmail.com</v>
      </c>
      <c r="AH40" s="133"/>
      <c r="AI40" s="133"/>
      <c r="AJ40" s="2" t="e">
        <f>VLOOKUP(A41,[1]QLKT!$AA$10:$AC$111,3,0)</f>
        <v>#N/A</v>
      </c>
      <c r="AK40" s="2" t="e">
        <f>VLOOKUP(A40,[4]Sheet1!$A$1:$E$81,5,0)</f>
        <v>#N/A</v>
      </c>
    </row>
    <row r="41" spans="1:37" ht="66">
      <c r="A41" s="21" t="str">
        <f t="shared" si="0"/>
        <v>Lê Thị Thu Hà 17/02/1978</v>
      </c>
      <c r="B41" s="119">
        <v>35</v>
      </c>
      <c r="C41" s="125" t="s">
        <v>1280</v>
      </c>
      <c r="D41" s="121" t="s">
        <v>1252</v>
      </c>
      <c r="E41" s="122" t="s">
        <v>243</v>
      </c>
      <c r="F41" s="123"/>
      <c r="G41" s="124" t="s">
        <v>1253</v>
      </c>
      <c r="H41" s="119" t="s">
        <v>598</v>
      </c>
      <c r="I41" s="119" t="s">
        <v>38</v>
      </c>
      <c r="J41" s="119" t="s">
        <v>40</v>
      </c>
      <c r="K41" s="119" t="s">
        <v>47</v>
      </c>
      <c r="L41" s="119">
        <v>8340410</v>
      </c>
      <c r="M41" s="126"/>
      <c r="N41" s="126" t="s">
        <v>1208</v>
      </c>
      <c r="O41" s="119" t="str">
        <f>VLOOKUP(A41,'[3]fie nguon'!$C$2:$L$348,10,0)</f>
        <v xml:space="preserve">Chính sách phát triển trái cây sạch ở Việt Nam </v>
      </c>
      <c r="P41" s="119" t="str">
        <f>VLOOKUP(A41,'[3]fie nguon'!$C$2:$N$348,12,0)</f>
        <v>PGS.TS Đào Văn Hùng</v>
      </c>
      <c r="Q41" s="119" t="str">
        <f>VLOOKUP(A41,'[3]fie nguon'!$C$2:$O$348,13,0)</f>
        <v>Học viện Chính sách và Phát triển</v>
      </c>
      <c r="R41" s="119" t="str">
        <f>VLOOKUP(A41,'[3]fie nguon'!$C$2:$T$349,18,0)</f>
        <v>537/QĐ-ĐHKT ngày 19/03/2020</v>
      </c>
      <c r="S41" s="126">
        <v>3.25</v>
      </c>
      <c r="T41" s="128"/>
      <c r="U41" s="129">
        <v>8.8000000000000007</v>
      </c>
      <c r="V41" s="130"/>
      <c r="W41" s="126" t="s">
        <v>33</v>
      </c>
      <c r="X41" s="119" t="s">
        <v>1281</v>
      </c>
      <c r="Y41" s="128" t="str">
        <f>VLOOKUP(A41,[5]Sheet1!$A$1:$M$145,13,0)</f>
        <v>3979 /QĐ-ĐHKT ngày 21 tháng 12 năm 2020</v>
      </c>
      <c r="Z41" s="126" t="str">
        <f>VLOOKUP(A41,[5]Sheet1!$A$1:$E$145,5,0)</f>
        <v>PGS.TS. Nguyễn Trúc Lê</v>
      </c>
      <c r="AA41" s="126" t="str">
        <f>VLOOKUP(A41,[5]Sheet1!$A$1:$F$145,6,0)</f>
        <v>PGS.TS. Bùi Văn Huyền</v>
      </c>
      <c r="AB41" s="126" t="str">
        <f>VLOOKUP(A41,[5]Sheet1!$A$1:$G$145,7,0)</f>
        <v>TS. Hoàng Khắc Lịch</v>
      </c>
      <c r="AC41" s="126" t="str">
        <f>VLOOKUP(A41,[5]Sheet1!$A$1:$H$145,8,0)</f>
        <v>TS. Nguyễn Thị Hương Lan</v>
      </c>
      <c r="AD41" s="126" t="str">
        <f>VLOOKUP(A41,[5]Sheet1!$A$1:$I$145,9,0)</f>
        <v>TS. Lê Đình Thăng</v>
      </c>
      <c r="AE41" s="126" t="str">
        <f>VLOOKUP(A41,[5]Sheet1!$A$1:$L$146,12,0)</f>
        <v>ngày 11 tháng 1 năm 2021</v>
      </c>
      <c r="AF41" s="119" t="str">
        <f>VLOOKUP(A41,'DS 4.2020'!A41:AF191,32,)</f>
        <v>0968335883</v>
      </c>
      <c r="AG41" s="119" t="str">
        <f>VLOOKUP(A41,'DS 4.2020'!A41:AG191,33,0)</f>
        <v>lehabiancovn@gmail.com</v>
      </c>
      <c r="AH41" s="133"/>
      <c r="AI41" s="133"/>
      <c r="AJ41" s="2" t="e">
        <f>VLOOKUP(A42,[1]QLKT!$AA$10:$AC$111,3,0)</f>
        <v>#N/A</v>
      </c>
      <c r="AK41" s="2" t="e">
        <f>VLOOKUP(A41,[4]Sheet1!$A$1:$E$81,5,0)</f>
        <v>#N/A</v>
      </c>
    </row>
    <row r="42" spans="1:37" ht="66">
      <c r="A42" s="21" t="str">
        <f t="shared" si="0"/>
        <v>Lương Thị Thu Hà 27/09/1996</v>
      </c>
      <c r="B42" s="119">
        <v>36</v>
      </c>
      <c r="C42" s="125">
        <f>VLOOKUP(A42,'[2]tong 2 dot'!$A$7:$C$359,3,0)</f>
        <v>18057606</v>
      </c>
      <c r="D42" s="121" t="s">
        <v>464</v>
      </c>
      <c r="E42" s="122" t="s">
        <v>243</v>
      </c>
      <c r="F42" s="123"/>
      <c r="G42" s="124" t="s">
        <v>465</v>
      </c>
      <c r="H42" s="119" t="str">
        <f>VLOOKUP(A42,'[2]tong 2 dot'!$A$7:$G$379,7,0)</f>
        <v>Hà Nam</v>
      </c>
      <c r="I42" s="119" t="str">
        <f>VLOOKUP(A42,'[2]tong 2 dot'!$A$7:$E$379,5,0)</f>
        <v>Nữ</v>
      </c>
      <c r="J42" s="119" t="s">
        <v>251</v>
      </c>
      <c r="K42" s="119" t="str">
        <f>VLOOKUP(A42,'[2]tong 2 dot'!$A$7:$J$379,10,0)</f>
        <v>QH-2018-E</v>
      </c>
      <c r="L42" s="119">
        <v>8340101</v>
      </c>
      <c r="M42" s="126"/>
      <c r="N42" s="126" t="s">
        <v>1208</v>
      </c>
      <c r="O42" s="119" t="str">
        <f>VLOOKUP(A42,'[3]fie nguon'!$C$2:$L$348,10,0)</f>
        <v>Các nhân tố ảnh hưởng đến ý định khởi sự kinh doanh của sinh viên Đại học Quốc gia Hà Nội</v>
      </c>
      <c r="P42" s="119" t="str">
        <f>VLOOKUP(A42,'[3]fie nguon'!$C$2:$N$348,12,0)</f>
        <v>TS. Nguyễn Thu Hà</v>
      </c>
      <c r="Q42" s="119" t="str">
        <f>VLOOKUP(A42,'[3]fie nguon'!$C$2:$O$348,13,0)</f>
        <v xml:space="preserve"> Trường ĐH Kinh tế, ĐHQG Hà Nội</v>
      </c>
      <c r="R42" s="119" t="str">
        <f>VLOOKUP(A42,'[3]fie nguon'!$C$2:$T$349,18,0)</f>
        <v>612/QĐ-ĐHKT ngày 19/03/2020</v>
      </c>
      <c r="S42" s="126">
        <v>3.36</v>
      </c>
      <c r="T42" s="128"/>
      <c r="U42" s="129">
        <v>8.9</v>
      </c>
      <c r="V42" s="130"/>
      <c r="W42" s="126" t="s">
        <v>33</v>
      </c>
      <c r="X42" s="119" t="str">
        <f>VLOOKUP(A42,'[2]tong 2 dot'!$A$7:$K$379,11,0)</f>
        <v>3286/QĐ-ĐHKT ngày 7/12/2018</v>
      </c>
      <c r="Y42" s="128" t="str">
        <f>VLOOKUP(A42,[5]Sheet1!$A$1:$M$145,13,0)</f>
        <v>3857 /QĐ-ĐHKT ngày 14 tháng 12 năm 2020</v>
      </c>
      <c r="Z42" s="126" t="str">
        <f>VLOOKUP(A42,[5]Sheet1!$A$1:$E$145,5,0)</f>
        <v>PGS.TS. Hoàng Văn Hải</v>
      </c>
      <c r="AA42" s="126" t="str">
        <f>VLOOKUP(A42,[5]Sheet1!$A$1:$F$145,6,0)</f>
        <v>PGS.TS. Nguyễn Hồng Thái</v>
      </c>
      <c r="AB42" s="126" t="str">
        <f>VLOOKUP(A42,[5]Sheet1!$A$1:$G$145,7,0)</f>
        <v>TS. Trương Đức Thao</v>
      </c>
      <c r="AC42" s="126" t="str">
        <f>VLOOKUP(A42,[5]Sheet1!$A$1:$H$145,8,0)</f>
        <v>TS. Đặng Thị Hương</v>
      </c>
      <c r="AD42" s="126" t="str">
        <f>VLOOKUP(A42,[5]Sheet1!$A$1:$I$145,9,0)</f>
        <v>TS. Đỗ Xuân Trường</v>
      </c>
      <c r="AE42" s="126" t="str">
        <f>VLOOKUP(A42,[5]Sheet1!$A$1:$L$146,12,0)</f>
        <v>ngày 25 tháng 12 năm 2020</v>
      </c>
      <c r="AF42" s="119" t="str">
        <f>VLOOKUP(A42,'DS 4.2020'!A42:AF192,32,)</f>
        <v>0869632100</v>
      </c>
      <c r="AG42" s="119" t="str">
        <f>VLOOKUP(A42,'DS 4.2020'!A42:AG192,33,0)</f>
        <v>luonqha@gmail.com</v>
      </c>
      <c r="AH42" s="133" t="s">
        <v>1290</v>
      </c>
      <c r="AI42" s="133"/>
      <c r="AJ42" s="2" t="e">
        <f>VLOOKUP(A43,[1]QLKT!$AA$10:$AC$111,3,0)</f>
        <v>#N/A</v>
      </c>
      <c r="AK42" s="2" t="e">
        <f>VLOOKUP(A42,[4]Sheet1!$A$1:$E$81,5,0)</f>
        <v>#N/A</v>
      </c>
    </row>
    <row r="43" spans="1:37" ht="66">
      <c r="A43" s="21" t="str">
        <f t="shared" si="0"/>
        <v>Nguyễn Thị Hoàng Hà 16/08/1991</v>
      </c>
      <c r="B43" s="119">
        <v>37</v>
      </c>
      <c r="C43" s="125">
        <f>VLOOKUP(A43,'[2]tong 2 dot'!$A$7:$C$359,3,0)</f>
        <v>18057638</v>
      </c>
      <c r="D43" s="121" t="s">
        <v>421</v>
      </c>
      <c r="E43" s="122" t="s">
        <v>243</v>
      </c>
      <c r="F43" s="123"/>
      <c r="G43" s="124" t="s">
        <v>422</v>
      </c>
      <c r="H43" s="119" t="str">
        <f>VLOOKUP(A43,'[2]tong 2 dot'!$A$7:$G$379,7,0)</f>
        <v>Thái Nguyên</v>
      </c>
      <c r="I43" s="119" t="str">
        <f>VLOOKUP(A43,'[2]tong 2 dot'!$A$7:$E$379,5,0)</f>
        <v>Nữ</v>
      </c>
      <c r="J43" s="119" t="s">
        <v>970</v>
      </c>
      <c r="K43" s="119" t="str">
        <f>VLOOKUP(A43,'[2]tong 2 dot'!$A$7:$J$379,10,0)</f>
        <v>QH-2018-E</v>
      </c>
      <c r="L43" s="119">
        <v>8310106</v>
      </c>
      <c r="M43" s="126" t="s">
        <v>337</v>
      </c>
      <c r="N43" s="126" t="s">
        <v>1208</v>
      </c>
      <c r="O43" s="119" t="str">
        <f>VLOOKUP(A43,'[3]fie nguon'!$C$2:$L$348,10,0)</f>
        <v>Thu hút đầu tư trực tiếp nước ngoài vào tỉnh Thái Nguyên</v>
      </c>
      <c r="P43" s="119" t="str">
        <f>VLOOKUP(A43,'[3]fie nguon'!$C$2:$N$348,12,0)</f>
        <v>PGS.TS Nguyễn Thị Kim Anh</v>
      </c>
      <c r="Q43" s="119" t="str">
        <f>VLOOKUP(A43,'[3]fie nguon'!$C$2:$O$348,13,0)</f>
        <v xml:space="preserve"> Trường ĐH Kinh tế, ĐHQG Hà Nội</v>
      </c>
      <c r="R43" s="119" t="str">
        <f>VLOOKUP(A43,'[3]fie nguon'!$C$2:$T$349,18,0)</f>
        <v>697/QĐ-ĐHKT ngày 19/03/2020</v>
      </c>
      <c r="S43" s="126">
        <v>3.1</v>
      </c>
      <c r="T43" s="128"/>
      <c r="U43" s="129">
        <v>8.3000000000000007</v>
      </c>
      <c r="V43" s="130"/>
      <c r="W43" s="126" t="s">
        <v>37</v>
      </c>
      <c r="X43" s="119" t="str">
        <f>VLOOKUP(A43,'[2]tong 2 dot'!$A$7:$K$379,11,0)</f>
        <v>3286/QĐ-ĐHKT ngày 7/12/2018</v>
      </c>
      <c r="Y43" s="128" t="str">
        <f>VLOOKUP(A43,[5]Sheet1!$A$1:$M$145,13,0)</f>
        <v>3736 /QĐ-ĐHKT ngày 8 tháng 12 năm 2020</v>
      </c>
      <c r="Z43" s="126" t="str">
        <f>VLOOKUP(A43,[5]Sheet1!$A$1:$E$145,5,0)</f>
        <v>PGS.TS. Hà Văn Hội</v>
      </c>
      <c r="AA43" s="126" t="str">
        <f>VLOOKUP(A43,[5]Sheet1!$A$1:$F$145,6,0)</f>
        <v>TS. Nguyễn Tiến Minh</v>
      </c>
      <c r="AB43" s="126" t="str">
        <f>VLOOKUP(A43,[5]Sheet1!$A$1:$G$145,7,0)</f>
        <v>PGS.TS. Phạm Thái Quốc</v>
      </c>
      <c r="AC43" s="126" t="str">
        <f>VLOOKUP(A43,[5]Sheet1!$A$1:$H$145,8,0)</f>
        <v>PGS.TS. Nguyễn Thị Kim Chi</v>
      </c>
      <c r="AD43" s="126" t="str">
        <f>VLOOKUP(A43,[5]Sheet1!$A$1:$I$145,9,0)</f>
        <v>TS. Từ Thúy Anh</v>
      </c>
      <c r="AE43" s="126" t="str">
        <f>VLOOKUP(A43,[5]Sheet1!$A$1:$L$146,12,0)</f>
        <v>ngày 24 tháng 12 năm 2020</v>
      </c>
      <c r="AF43" s="119" t="str">
        <f>VLOOKUP(A43,'DS 4.2020'!A43:AF193,32,)</f>
        <v>0916296689</v>
      </c>
      <c r="AG43" s="119" t="str">
        <f>VLOOKUP(A43,'DS 4.2020'!A43:AG193,33,0)</f>
        <v>hoangha16891@gmail.com</v>
      </c>
      <c r="AH43" s="133"/>
      <c r="AI43" s="133"/>
      <c r="AJ43" s="2" t="e">
        <f>VLOOKUP(A44,[1]QLKT!$AA$10:$AC$111,3,0)</f>
        <v>#N/A</v>
      </c>
      <c r="AK43" s="2" t="e">
        <f>VLOOKUP(A43,[4]Sheet1!$A$1:$E$81,5,0)</f>
        <v>#N/A</v>
      </c>
    </row>
    <row r="44" spans="1:37" ht="66">
      <c r="A44" s="21" t="str">
        <f t="shared" si="0"/>
        <v>Trịnh Thị Thu Hà 26/10/1989</v>
      </c>
      <c r="B44" s="119">
        <v>38</v>
      </c>
      <c r="C44" s="125">
        <f>VLOOKUP(A44,'[2]tong 2 dot'!$A$7:$C$359,3,0)</f>
        <v>18057522</v>
      </c>
      <c r="D44" s="121" t="s">
        <v>242</v>
      </c>
      <c r="E44" s="122" t="s">
        <v>243</v>
      </c>
      <c r="F44" s="123"/>
      <c r="G44" s="124" t="s">
        <v>244</v>
      </c>
      <c r="H44" s="119" t="str">
        <f>VLOOKUP(A44,'[2]tong 2 dot'!$A$7:$G$379,7,0)</f>
        <v>Thái Bình</v>
      </c>
      <c r="I44" s="119" t="str">
        <f>VLOOKUP(A44,'[2]tong 2 dot'!$A$7:$E$379,5,0)</f>
        <v>Nữ</v>
      </c>
      <c r="J44" s="119" t="s">
        <v>40</v>
      </c>
      <c r="K44" s="119" t="str">
        <f>VLOOKUP(A44,'[2]tong 2 dot'!$A$7:$J$379,10,0)</f>
        <v>QH-2018-E</v>
      </c>
      <c r="L44" s="119">
        <v>8340410</v>
      </c>
      <c r="M44" s="126"/>
      <c r="N44" s="126" t="s">
        <v>1208</v>
      </c>
      <c r="O44" s="119" t="str">
        <f>VLOOKUP(A44,'[3]fie nguon'!$C$2:$L$348,10,0)</f>
        <v>Quản lý chất lượng sản phẩm tại Tổng công ty lương thực miền Bắc</v>
      </c>
      <c r="P44" s="119" t="str">
        <f>VLOOKUP(A44,'[3]fie nguon'!$C$2:$N$348,12,0)</f>
        <v>PGS.TS Hà Văn Hội</v>
      </c>
      <c r="Q44" s="119" t="str">
        <f>VLOOKUP(A44,'[3]fie nguon'!$C$2:$O$348,13,0)</f>
        <v xml:space="preserve"> Trường ĐH Kinh tế, ĐHQG Hà Nội</v>
      </c>
      <c r="R44" s="119" t="str">
        <f>VLOOKUP(A44,'[3]fie nguon'!$C$2:$T$349,18,0)</f>
        <v>536/QĐ-ĐHKT ngày 19/03/2020</v>
      </c>
      <c r="S44" s="126">
        <v>3.37</v>
      </c>
      <c r="T44" s="128"/>
      <c r="U44" s="129">
        <v>8.6</v>
      </c>
      <c r="V44" s="130"/>
      <c r="W44" s="126" t="s">
        <v>33</v>
      </c>
      <c r="X44" s="119" t="str">
        <f>VLOOKUP(A44,'[2]tong 2 dot'!$A$7:$K$379,11,0)</f>
        <v>3286/QĐ-ĐHKT ngày 7/12/2018</v>
      </c>
      <c r="Y44" s="128" t="str">
        <f>VLOOKUP(A44,[5]Sheet1!$A$1:$M$145,13,0)</f>
        <v>4016 /QĐ-ĐHKT ngày 21 tháng 12 năm 2020</v>
      </c>
      <c r="Z44" s="126" t="str">
        <f>VLOOKUP(A44,[5]Sheet1!$A$1:$E$145,5,0)</f>
        <v>GS.TS. Phan Huy Đường</v>
      </c>
      <c r="AA44" s="126" t="str">
        <f>VLOOKUP(A44,[5]Sheet1!$A$1:$F$145,6,0)</f>
        <v>PGS.TS. Nguyễn Anh Tuấn</v>
      </c>
      <c r="AB44" s="126" t="str">
        <f>VLOOKUP(A44,[5]Sheet1!$A$1:$G$145,7,0)</f>
        <v>TS. Phạm Cảnh Huy</v>
      </c>
      <c r="AC44" s="126" t="str">
        <f>VLOOKUP(A44,[5]Sheet1!$A$1:$H$145,8,0)</f>
        <v>TS. Hoàng Triều Hoa</v>
      </c>
      <c r="AD44" s="126" t="str">
        <f>VLOOKUP(A44,[5]Sheet1!$A$1:$I$145,9,0)</f>
        <v>TS. Trần Quang Tuyến</v>
      </c>
      <c r="AE44" s="126" t="s">
        <v>1274</v>
      </c>
      <c r="AF44" s="119" t="e">
        <f>VLOOKUP(A44,'DS 4.2020'!A44:AF194,32,)</f>
        <v>#N/A</v>
      </c>
      <c r="AG44" s="119" t="e">
        <f>VLOOKUP(A44,'DS 4.2020'!A44:AG194,33,0)</f>
        <v>#N/A</v>
      </c>
      <c r="AH44" s="133"/>
      <c r="AI44" s="133"/>
      <c r="AJ44" s="2" t="e">
        <f>VLOOKUP(A45,[1]QLKT!$AA$10:$AC$111,3,0)</f>
        <v>#N/A</v>
      </c>
      <c r="AK44" s="2" t="e">
        <f>VLOOKUP(A44,[4]Sheet1!$A$1:$E$81,5,0)</f>
        <v>#N/A</v>
      </c>
    </row>
    <row r="45" spans="1:37" ht="66">
      <c r="A45" s="21" t="str">
        <f t="shared" si="0"/>
        <v>Trương Đức Hải 01/12/1990</v>
      </c>
      <c r="B45" s="119">
        <v>39</v>
      </c>
      <c r="C45" s="125">
        <f>VLOOKUP(A45,'[2]tong 2 dot'!$A$7:$C$359,3,0)</f>
        <v>18057640</v>
      </c>
      <c r="D45" s="121" t="s">
        <v>565</v>
      </c>
      <c r="E45" s="122" t="s">
        <v>566</v>
      </c>
      <c r="F45" s="123"/>
      <c r="G45" s="124" t="s">
        <v>567</v>
      </c>
      <c r="H45" s="119" t="str">
        <f>VLOOKUP(A45,'[2]tong 2 dot'!$A$7:$G$379,7,0)</f>
        <v>Hải Dương</v>
      </c>
      <c r="I45" s="119" t="str">
        <f>VLOOKUP(A45,'[2]tong 2 dot'!$A$7:$E$379,5,0)</f>
        <v>Nam</v>
      </c>
      <c r="J45" s="119" t="s">
        <v>970</v>
      </c>
      <c r="K45" s="119" t="str">
        <f>VLOOKUP(A45,'[2]tong 2 dot'!$A$7:$J$379,10,0)</f>
        <v>QH-2018-E</v>
      </c>
      <c r="L45" s="119">
        <v>8310106</v>
      </c>
      <c r="M45" s="126" t="s">
        <v>337</v>
      </c>
      <c r="N45" s="126" t="s">
        <v>1208</v>
      </c>
      <c r="O45" s="119" t="str">
        <f>VLOOKUP(A45,'[3]fie nguon'!$C$2:$L$348,10,0)</f>
        <v>Thu hút đầu tư trực tiếp nước ngoài vào tỉnh Hải Dương</v>
      </c>
      <c r="P45" s="119" t="str">
        <f>VLOOKUP(A45,'[3]fie nguon'!$C$2:$N$348,12,0)</f>
        <v>PGS.TS Nguyễn Thị Kim Chi</v>
      </c>
      <c r="Q45" s="119" t="str">
        <f>VLOOKUP(A45,'[3]fie nguon'!$C$2:$O$348,13,0)</f>
        <v xml:space="preserve"> Trường ĐH Kinh tế, ĐHQG Hà Nội</v>
      </c>
      <c r="R45" s="119" t="str">
        <f>VLOOKUP(A45,'[3]fie nguon'!$C$2:$T$349,18,0)</f>
        <v>698/QĐ-ĐHKT ngày 19/03/2020</v>
      </c>
      <c r="S45" s="126">
        <v>3.2</v>
      </c>
      <c r="T45" s="128"/>
      <c r="U45" s="129">
        <v>7.5</v>
      </c>
      <c r="V45" s="130"/>
      <c r="W45" s="126" t="s">
        <v>37</v>
      </c>
      <c r="X45" s="119" t="str">
        <f>VLOOKUP(A45,'[2]tong 2 dot'!$A$7:$K$379,11,0)</f>
        <v>3286/QĐ-ĐHKT ngày 7/12/2018</v>
      </c>
      <c r="Y45" s="128" t="str">
        <f>VLOOKUP(A45,[5]Sheet1!$A$1:$M$145,13,0)</f>
        <v>3731 /QĐ-ĐHKT ngày 8 tháng 12 năm 2020</v>
      </c>
      <c r="Z45" s="126" t="str">
        <f>VLOOKUP(A45,[5]Sheet1!$A$1:$E$145,5,0)</f>
        <v>PGS.TS. Nguyễn Anh Thu</v>
      </c>
      <c r="AA45" s="126" t="str">
        <f>VLOOKUP(A45,[5]Sheet1!$A$1:$F$145,6,0)</f>
        <v>TS. Vũ Thanh Hương</v>
      </c>
      <c r="AB45" s="126" t="str">
        <f>VLOOKUP(A45,[5]Sheet1!$A$1:$G$145,7,0)</f>
        <v>PGS.TS. Nguyễn Duy Dũng</v>
      </c>
      <c r="AC45" s="126" t="str">
        <f>VLOOKUP(A45,[5]Sheet1!$A$1:$H$145,8,0)</f>
        <v>TS. Phạm Thu Phương</v>
      </c>
      <c r="AD45" s="126" t="str">
        <f>VLOOKUP(A45,[5]Sheet1!$A$1:$I$145,9,0)</f>
        <v>PGS.TS. Doãn Kế Bôn</v>
      </c>
      <c r="AE45" s="126" t="str">
        <f>VLOOKUP(A45,[5]Sheet1!$A$1:$L$146,12,0)</f>
        <v>ngày 26 tháng 12 năm 2020</v>
      </c>
      <c r="AF45" s="119" t="str">
        <f>VLOOKUP(A45,'DS 4.2020'!A45:AF195,32,)</f>
        <v>0984550001</v>
      </c>
      <c r="AG45" s="119" t="str">
        <f>VLOOKUP(A45,'DS 4.2020'!A45:AG195,33,0)</f>
        <v>hai.truongduc@gmail.com</v>
      </c>
      <c r="AH45" s="133"/>
      <c r="AI45" s="133"/>
      <c r="AJ45" s="2" t="e">
        <f>VLOOKUP(A46,[1]QLKT!$AA$10:$AC$111,3,0)</f>
        <v>#N/A</v>
      </c>
      <c r="AK45" s="2" t="e">
        <f>VLOOKUP(A45,[4]Sheet1!$A$1:$E$81,5,0)</f>
        <v>#N/A</v>
      </c>
    </row>
    <row r="46" spans="1:37" ht="82.5">
      <c r="A46" s="21" t="str">
        <f t="shared" si="0"/>
        <v>Nguyễn Thị Bích Hạnh 27/08/1994</v>
      </c>
      <c r="B46" s="119">
        <v>40</v>
      </c>
      <c r="C46" s="125">
        <f>VLOOKUP(A46,'[2]tong 2 dot'!$A$7:$C$359,3,0)</f>
        <v>18057607</v>
      </c>
      <c r="D46" s="121" t="s">
        <v>460</v>
      </c>
      <c r="E46" s="122" t="s">
        <v>187</v>
      </c>
      <c r="F46" s="123"/>
      <c r="G46" s="124" t="s">
        <v>461</v>
      </c>
      <c r="H46" s="119" t="str">
        <f>VLOOKUP(A46,'[2]tong 2 dot'!$A$7:$G$379,7,0)</f>
        <v>Hà Nội</v>
      </c>
      <c r="I46" s="119" t="str">
        <f>VLOOKUP(A46,'[2]tong 2 dot'!$A$7:$E$379,5,0)</f>
        <v>Nữ</v>
      </c>
      <c r="J46" s="119" t="s">
        <v>251</v>
      </c>
      <c r="K46" s="119" t="str">
        <f>VLOOKUP(A46,'[2]tong 2 dot'!$A$7:$J$379,10,0)</f>
        <v>QH-2018-E</v>
      </c>
      <c r="L46" s="119">
        <v>8340101</v>
      </c>
      <c r="M46" s="126" t="s">
        <v>106</v>
      </c>
      <c r="N46" s="126" t="s">
        <v>1208</v>
      </c>
      <c r="O46" s="119" t="str">
        <f>VLOOKUP(A46,'[3]fie nguon'!$C$2:$L$348,10,0)</f>
        <v>Tác động của marketing nội bộ đến sự hài lòng của nhân viên tại Ngân hàng TMCP Công thương Việt Nam - Chi nhánh Đô Thành</v>
      </c>
      <c r="P46" s="119" t="str">
        <f>VLOOKUP(A46,'[3]fie nguon'!$C$2:$N$348,12,0)</f>
        <v>TS. Nguyễn Thu Hà</v>
      </c>
      <c r="Q46" s="119" t="str">
        <f>VLOOKUP(A46,'[3]fie nguon'!$C$2:$O$348,13,0)</f>
        <v xml:space="preserve"> Trường ĐH Kinh tế, ĐHQG Hà Nội</v>
      </c>
      <c r="R46" s="119" t="str">
        <f>VLOOKUP(A46,'[3]fie nguon'!$C$2:$T$349,18,0)</f>
        <v>599/QĐ-ĐHKT ngày 19/03/2020</v>
      </c>
      <c r="S46" s="126">
        <v>3.09</v>
      </c>
      <c r="T46" s="128"/>
      <c r="U46" s="129">
        <v>8.6</v>
      </c>
      <c r="V46" s="130"/>
      <c r="W46" s="126" t="s">
        <v>37</v>
      </c>
      <c r="X46" s="119" t="str">
        <f>VLOOKUP(A46,'[2]tong 2 dot'!$A$7:$K$379,11,0)</f>
        <v>3286/QĐ-ĐHKT ngày 7/12/2018</v>
      </c>
      <c r="Y46" s="128" t="str">
        <f>VLOOKUP(A46,[5]Sheet1!$A$1:$M$145,13,0)</f>
        <v>3856 /QĐ-ĐHKT ngày 14 tháng 12 năm 2020</v>
      </c>
      <c r="Z46" s="126" t="str">
        <f>VLOOKUP(A46,[5]Sheet1!$A$1:$E$145,5,0)</f>
        <v>PGS.TS. Nguyễn Mạnh Tuân</v>
      </c>
      <c r="AA46" s="126" t="str">
        <f>VLOOKUP(A46,[5]Sheet1!$A$1:$F$145,6,0)</f>
        <v>PGS.TS. Nguyễn Đăng Minh</v>
      </c>
      <c r="AB46" s="126" t="str">
        <f>VLOOKUP(A46,[5]Sheet1!$A$1:$G$145,7,0)</f>
        <v>PGS.TS. Vũ Hoàng Ngân</v>
      </c>
      <c r="AC46" s="126" t="str">
        <f>VLOOKUP(A46,[5]Sheet1!$A$1:$H$145,8,0)</f>
        <v>TS. Vũ Thị Minh Hiền</v>
      </c>
      <c r="AD46" s="126" t="str">
        <f>VLOOKUP(A46,[5]Sheet1!$A$1:$I$145,9,0)</f>
        <v>PGS.TS. Phạm Thu Hương</v>
      </c>
      <c r="AE46" s="126" t="str">
        <f>VLOOKUP(A46,[5]Sheet1!$A$1:$L$146,12,0)</f>
        <v>ngày 23 tháng 12 năm 2020</v>
      </c>
      <c r="AF46" s="119" t="str">
        <f>VLOOKUP(A46,'DS 4.2020'!A46:AF196,32,)</f>
        <v>0386666694</v>
      </c>
      <c r="AG46" s="119" t="str">
        <f>VLOOKUP(A46,'DS 4.2020'!A46:AG196,33,0)</f>
        <v>nguyenhanh278@gmail.com</v>
      </c>
      <c r="AH46" s="133"/>
      <c r="AI46" s="133"/>
      <c r="AJ46" s="2" t="str">
        <f>VLOOKUP(A47,[1]QLKT!$AA$10:$AC$111,3,0)</f>
        <v>a</v>
      </c>
      <c r="AK46" s="2" t="e">
        <f>VLOOKUP(A46,[4]Sheet1!$A$1:$E$81,5,0)</f>
        <v>#N/A</v>
      </c>
    </row>
    <row r="47" spans="1:37" ht="82.5">
      <c r="A47" s="21" t="str">
        <f t="shared" si="0"/>
        <v>Nguyễn Thị Mỹ Hạnh 21/10/1992</v>
      </c>
      <c r="B47" s="119">
        <v>41</v>
      </c>
      <c r="C47" s="125">
        <f>VLOOKUP(A47,'[2]tong 2 dot'!$A$7:$C$359,3,0)</f>
        <v>18057523</v>
      </c>
      <c r="D47" s="121" t="s">
        <v>186</v>
      </c>
      <c r="E47" s="122" t="s">
        <v>187</v>
      </c>
      <c r="F47" s="123"/>
      <c r="G47" s="124" t="s">
        <v>188</v>
      </c>
      <c r="H47" s="119" t="str">
        <f>VLOOKUP(A47,'[2]tong 2 dot'!$A$7:$G$379,7,0)</f>
        <v>Nghệ An</v>
      </c>
      <c r="I47" s="119" t="str">
        <f>VLOOKUP(A47,'[2]tong 2 dot'!$A$7:$E$379,5,0)</f>
        <v>Nữ</v>
      </c>
      <c r="J47" s="119" t="s">
        <v>40</v>
      </c>
      <c r="K47" s="119" t="str">
        <f>VLOOKUP(A47,'[2]tong 2 dot'!$A$7:$J$379,10,0)</f>
        <v>QH-2018-E</v>
      </c>
      <c r="L47" s="119">
        <v>8340410</v>
      </c>
      <c r="M47" s="126" t="s">
        <v>41</v>
      </c>
      <c r="N47" s="126" t="s">
        <v>1208</v>
      </c>
      <c r="O47" s="119" t="str">
        <f>VLOOKUP(A47,'[3]fie nguon'!$C$2:$L$348,10,0)</f>
        <v>Quản lý cho vay tại Ngân hàng Nông nghiệp và phát triển nông thôn Việt Nam - Chi nhánh huyện Nghi Lộc, tỉnh Nghệ An</v>
      </c>
      <c r="P47" s="119" t="str">
        <f>VLOOKUP(A47,'[3]fie nguon'!$C$2:$N$348,12,0)</f>
        <v>TS. Trần Đức Vui</v>
      </c>
      <c r="Q47" s="119" t="str">
        <f>VLOOKUP(A47,'[3]fie nguon'!$C$2:$O$348,13,0)</f>
        <v>Nguyên Cán bộ Trường ĐH Kinh tế, ĐHQGHN</v>
      </c>
      <c r="R47" s="119" t="str">
        <f>VLOOKUP(A47,'[3]fie nguon'!$C$2:$T$349,18,0)</f>
        <v>541/QĐ-ĐHKT ngày 19/03/2020</v>
      </c>
      <c r="S47" s="126">
        <v>3.12</v>
      </c>
      <c r="T47" s="128"/>
      <c r="U47" s="129">
        <v>8.5</v>
      </c>
      <c r="V47" s="130"/>
      <c r="W47" s="126" t="s">
        <v>33</v>
      </c>
      <c r="X47" s="119" t="str">
        <f>VLOOKUP(A47,'[2]tong 2 dot'!$A$7:$K$379,11,0)</f>
        <v>3286/QĐ-ĐHKT ngày 7/12/2018</v>
      </c>
      <c r="Y47" s="128" t="str">
        <f>VLOOKUP(A47,[5]Sheet1!$A$1:$M$145,13,0)</f>
        <v>4010 /QĐ-ĐHKT ngày 21 tháng 12 năm 2020</v>
      </c>
      <c r="Z47" s="126" t="str">
        <f>VLOOKUP(A47,[5]Sheet1!$A$1:$E$145,5,0)</f>
        <v>PGS.TS. Nguyễn Trúc Lê</v>
      </c>
      <c r="AA47" s="126" t="str">
        <f>VLOOKUP(A47,[5]Sheet1!$A$1:$F$145,6,0)</f>
        <v>TS. Hoàng Ngọc Hải</v>
      </c>
      <c r="AB47" s="126" t="str">
        <f>VLOOKUP(A47,[5]Sheet1!$A$1:$G$145,7,0)</f>
        <v>TS. Nguyễn Đình Tiến</v>
      </c>
      <c r="AC47" s="126" t="str">
        <f>VLOOKUP(A47,[5]Sheet1!$A$1:$H$145,8,0)</f>
        <v>TS. Nguyễn Thị Lan Hương</v>
      </c>
      <c r="AD47" s="126" t="str">
        <f>VLOOKUP(A47,[5]Sheet1!$A$1:$I$145,9,0)</f>
        <v>TS. Nguyễn Hữu Hiểu</v>
      </c>
      <c r="AE47" s="126" t="s">
        <v>1276</v>
      </c>
      <c r="AF47" s="119" t="e">
        <f>VLOOKUP(A47,'DS 4.2020'!A47:AF197,32,)</f>
        <v>#N/A</v>
      </c>
      <c r="AG47" s="119" t="e">
        <f>VLOOKUP(A47,'DS 4.2020'!A47:AG197,33,0)</f>
        <v>#N/A</v>
      </c>
      <c r="AH47" s="133"/>
      <c r="AI47" s="133"/>
      <c r="AJ47" s="2" t="e">
        <f>VLOOKUP(A48,[1]QLKT!$AA$10:$AC$111,3,0)</f>
        <v>#N/A</v>
      </c>
      <c r="AK47" s="2" t="e">
        <f>VLOOKUP(A47,[4]Sheet1!$A$1:$E$81,5,0)</f>
        <v>#N/A</v>
      </c>
    </row>
    <row r="48" spans="1:37" ht="66">
      <c r="A48" s="21" t="str">
        <f t="shared" si="0"/>
        <v>Trần Hồng Hạnh 29/04/1994</v>
      </c>
      <c r="B48" s="119">
        <v>42</v>
      </c>
      <c r="C48" s="125">
        <f>VLOOKUP(A48,'[2]tong 2 dot'!$A$7:$C$359,3,0)</f>
        <v>18057641</v>
      </c>
      <c r="D48" s="121" t="s">
        <v>428</v>
      </c>
      <c r="E48" s="122" t="s">
        <v>187</v>
      </c>
      <c r="F48" s="123"/>
      <c r="G48" s="124" t="s">
        <v>429</v>
      </c>
      <c r="H48" s="119" t="str">
        <f>VLOOKUP(A48,'[2]tong 2 dot'!$A$7:$G$379,7,0)</f>
        <v>Thái Nguyên</v>
      </c>
      <c r="I48" s="119" t="str">
        <f>VLOOKUP(A48,'[2]tong 2 dot'!$A$7:$E$379,5,0)</f>
        <v>Nữ</v>
      </c>
      <c r="J48" s="119" t="s">
        <v>970</v>
      </c>
      <c r="K48" s="119" t="str">
        <f>VLOOKUP(A48,'[2]tong 2 dot'!$A$7:$J$379,10,0)</f>
        <v>QH-2018-E</v>
      </c>
      <c r="L48" s="119">
        <v>8310106</v>
      </c>
      <c r="M48" s="126" t="s">
        <v>337</v>
      </c>
      <c r="N48" s="126" t="s">
        <v>1208</v>
      </c>
      <c r="O48" s="119" t="str">
        <f>VLOOKUP(A48,'[3]fie nguon'!$C$2:$L$348,10,0)</f>
        <v>Các nhân tố tác động đến thu hút FDI vào tỉnh Thái Nguyên</v>
      </c>
      <c r="P48" s="119" t="str">
        <f>VLOOKUP(A48,'[3]fie nguon'!$C$2:$N$348,12,0)</f>
        <v>TS Phạm Thu Phương</v>
      </c>
      <c r="Q48" s="119" t="str">
        <f>VLOOKUP(A48,'[3]fie nguon'!$C$2:$O$348,13,0)</f>
        <v xml:space="preserve"> Trường ĐH Kinh tế, ĐHQG Hà Nội</v>
      </c>
      <c r="R48" s="119" t="str">
        <f>VLOOKUP(A48,'[3]fie nguon'!$C$2:$T$349,18,0)</f>
        <v>699/QĐ-ĐHKT ngày 19/03/2020</v>
      </c>
      <c r="S48" s="126">
        <v>3.54</v>
      </c>
      <c r="T48" s="128"/>
      <c r="U48" s="129">
        <v>8.3000000000000007</v>
      </c>
      <c r="V48" s="130"/>
      <c r="W48" s="126" t="s">
        <v>37</v>
      </c>
      <c r="X48" s="119" t="str">
        <f>VLOOKUP(A48,'[2]tong 2 dot'!$A$7:$K$379,11,0)</f>
        <v>3286/QĐ-ĐHKT ngày 7/12/2018</v>
      </c>
      <c r="Y48" s="128" t="str">
        <f>VLOOKUP(A48,[5]Sheet1!$A$1:$M$145,13,0)</f>
        <v>3732 /QĐ-ĐHKT ngày 8 tháng 12 năm 2020</v>
      </c>
      <c r="Z48" s="126" t="str">
        <f>VLOOKUP(A48,[5]Sheet1!$A$1:$E$145,5,0)</f>
        <v>PGS.TS. Hà Văn Hội</v>
      </c>
      <c r="AA48" s="126" t="str">
        <f>VLOOKUP(A48,[5]Sheet1!$A$1:$F$145,6,0)</f>
        <v>PGS.TS. Phạm Thái Quốc</v>
      </c>
      <c r="AB48" s="126" t="str">
        <f>VLOOKUP(A48,[5]Sheet1!$A$1:$G$145,7,0)</f>
        <v>TS. Từ Thúy Anh</v>
      </c>
      <c r="AC48" s="126" t="str">
        <f>VLOOKUP(A48,[5]Sheet1!$A$1:$H$145,8,0)</f>
        <v>PGS.TS. Nguyễn Thị Kim Chi</v>
      </c>
      <c r="AD48" s="126" t="str">
        <f>VLOOKUP(A48,[5]Sheet1!$A$1:$I$145,9,0)</f>
        <v>TS. Nguyễn Tiến Minh</v>
      </c>
      <c r="AE48" s="126" t="str">
        <f>VLOOKUP(A48,[5]Sheet1!$A$1:$L$146,12,0)</f>
        <v>ngày 24 tháng 12 năm 2020</v>
      </c>
      <c r="AF48" s="119" t="str">
        <f>VLOOKUP(A48,'DS 4.2020'!A48:AF198,32,)</f>
        <v>0898383456</v>
      </c>
      <c r="AG48" s="119" t="str">
        <f>VLOOKUP(A48,'DS 4.2020'!A48:AG198,33,0)</f>
        <v>tranhonghanh.neu@gmail.com</v>
      </c>
      <c r="AH48" s="134"/>
      <c r="AI48" s="134"/>
      <c r="AJ48" s="2" t="e">
        <f>VLOOKUP(A49,[1]QLKT!$AA$10:$AC$111,3,0)</f>
        <v>#N/A</v>
      </c>
      <c r="AK48" s="2" t="e">
        <f>VLOOKUP(A48,[4]Sheet1!$A$1:$E$81,5,0)</f>
        <v>#N/A</v>
      </c>
    </row>
    <row r="49" spans="1:37" ht="66">
      <c r="A49" s="21" t="str">
        <f t="shared" si="0"/>
        <v>Trần Thị Thu Hằng 22/08/1995</v>
      </c>
      <c r="B49" s="119">
        <v>43</v>
      </c>
      <c r="C49" s="125">
        <f>VLOOKUP(A49,'[2]tong 2 dot'!$A$7:$C$359,3,0)</f>
        <v>18057642</v>
      </c>
      <c r="D49" s="121" t="s">
        <v>1049</v>
      </c>
      <c r="E49" s="122" t="s">
        <v>1050</v>
      </c>
      <c r="F49" s="123"/>
      <c r="G49" s="124" t="s">
        <v>1051</v>
      </c>
      <c r="H49" s="119" t="str">
        <f>VLOOKUP(A49,'[2]tong 2 dot'!$A$7:$G$379,7,0)</f>
        <v>Phú Thọ</v>
      </c>
      <c r="I49" s="119" t="str">
        <f>VLOOKUP(A49,'[2]tong 2 dot'!$A$7:$E$379,5,0)</f>
        <v>Nữ</v>
      </c>
      <c r="J49" s="119" t="s">
        <v>970</v>
      </c>
      <c r="K49" s="119" t="str">
        <f>VLOOKUP(A49,'[2]tong 2 dot'!$A$7:$J$379,10,0)</f>
        <v>QH-2018-E</v>
      </c>
      <c r="L49" s="119">
        <v>8310106</v>
      </c>
      <c r="M49" s="126" t="s">
        <v>337</v>
      </c>
      <c r="N49" s="126" t="s">
        <v>1208</v>
      </c>
      <c r="O49" s="119" t="str">
        <f>VLOOKUP(A49,'[3]fie nguon'!$C$2:$L$348,10,0)</f>
        <v>Phát triển ngân hàng số tại Việt Nam trong bối cảnh hội nhập kinh tế quốc tế</v>
      </c>
      <c r="P49" s="119" t="str">
        <f>VLOOKUP(A49,'[3]fie nguon'!$C$2:$N$348,12,0)</f>
        <v>TS Nguyễn Cẩm Nhung</v>
      </c>
      <c r="Q49" s="119" t="str">
        <f>VLOOKUP(A49,'[3]fie nguon'!$C$2:$O$348,13,0)</f>
        <v xml:space="preserve"> Trường ĐH Kinh tế, ĐHQG Hà Nội</v>
      </c>
      <c r="R49" s="119" t="str">
        <f>VLOOKUP(A49,'[3]fie nguon'!$C$2:$T$349,18,0)</f>
        <v>700/QĐ-ĐHKT ngày 19/03/2020</v>
      </c>
      <c r="S49" s="126">
        <v>3.32</v>
      </c>
      <c r="T49" s="128"/>
      <c r="U49" s="129">
        <v>8.5</v>
      </c>
      <c r="V49" s="130"/>
      <c r="W49" s="126" t="s">
        <v>33</v>
      </c>
      <c r="X49" s="119" t="str">
        <f>VLOOKUP(A49,'[2]tong 2 dot'!$A$7:$K$379,11,0)</f>
        <v>3286/QĐ-ĐHKT ngày 7/12/2018</v>
      </c>
      <c r="Y49" s="128" t="str">
        <f>VLOOKUP(A49,[5]Sheet1!$A$1:$M$145,13,0)</f>
        <v>3734 /QĐ-ĐHKT ngày 8 tháng 12 năm 2020</v>
      </c>
      <c r="Z49" s="126" t="str">
        <f>VLOOKUP(A49,[5]Sheet1!$A$1:$E$145,5,0)</f>
        <v>PGS.TS. Hà Văn Hội</v>
      </c>
      <c r="AA49" s="126" t="str">
        <f>VLOOKUP(A49,[5]Sheet1!$A$1:$F$145,6,0)</f>
        <v>TS. Từ Thúy Anh</v>
      </c>
      <c r="AB49" s="126" t="str">
        <f>VLOOKUP(A49,[5]Sheet1!$A$1:$G$145,7,0)</f>
        <v>PGS.TS. Phạm Thái Quốc</v>
      </c>
      <c r="AC49" s="126" t="str">
        <f>VLOOKUP(A49,[5]Sheet1!$A$1:$H$145,8,0)</f>
        <v>PGS.TS. Nguyễn Thị Kim Chi</v>
      </c>
      <c r="AD49" s="126" t="str">
        <f>VLOOKUP(A49,[5]Sheet1!$A$1:$I$145,9,0)</f>
        <v>TS. Nguyễn Tiến Minh</v>
      </c>
      <c r="AE49" s="126" t="str">
        <f>VLOOKUP(A49,[5]Sheet1!$A$1:$L$146,12,0)</f>
        <v>ngày 24 tháng 12 năm 2020</v>
      </c>
      <c r="AF49" s="119" t="str">
        <f>VLOOKUP(A49,'DS 4.2020'!A49:AF199,32,)</f>
        <v>0971457078</v>
      </c>
      <c r="AG49" s="119" t="str">
        <f>VLOOKUP(A49,'DS 4.2020'!A49:AG199,33,0)</f>
        <v>hangsora95@gmail.com</v>
      </c>
      <c r="AH49" s="133"/>
      <c r="AI49" s="133"/>
      <c r="AJ49" s="2" t="str">
        <f>VLOOKUP(A50,[1]QLKT!$AA$10:$AC$111,3,0)</f>
        <v>a</v>
      </c>
      <c r="AK49" s="2" t="e">
        <f>VLOOKUP(A49,[4]Sheet1!$A$1:$E$81,5,0)</f>
        <v>#N/A</v>
      </c>
    </row>
    <row r="50" spans="1:37" ht="66">
      <c r="A50" s="21" t="str">
        <f t="shared" si="0"/>
        <v>Chu Thị Hân 21/10/1994</v>
      </c>
      <c r="B50" s="119">
        <v>44</v>
      </c>
      <c r="C50" s="125">
        <v>18057526</v>
      </c>
      <c r="D50" s="121" t="s">
        <v>92</v>
      </c>
      <c r="E50" s="122" t="s">
        <v>93</v>
      </c>
      <c r="F50" s="123"/>
      <c r="G50" s="124" t="s">
        <v>94</v>
      </c>
      <c r="H50" s="119" t="s">
        <v>42</v>
      </c>
      <c r="I50" s="119" t="s">
        <v>38</v>
      </c>
      <c r="J50" s="119" t="s">
        <v>40</v>
      </c>
      <c r="K50" s="119" t="s">
        <v>47</v>
      </c>
      <c r="L50" s="119">
        <v>8340410</v>
      </c>
      <c r="M50" s="126" t="s">
        <v>41</v>
      </c>
      <c r="N50" s="126" t="s">
        <v>1208</v>
      </c>
      <c r="O50" s="119" t="str">
        <f>VLOOKUP(A50,'[3]fie nguon'!$C$2:$L$348,10,0)</f>
        <v>Quản lý chi thường xuyên ngân sách nhà nước cho giáo dục huyện Thanh Oai, thành phố Hà Nội</v>
      </c>
      <c r="P50" s="119" t="str">
        <f>VLOOKUP(A50,'[3]fie nguon'!$C$2:$N$348,12,0)</f>
        <v>TS. Nguyễn Thị Thu Hoài</v>
      </c>
      <c r="Q50" s="119" t="str">
        <f>VLOOKUP(A50,'[3]fie nguon'!$C$2:$O$348,13,0)</f>
        <v xml:space="preserve"> Trường ĐH Kinh tế, ĐHQG Hà Nội</v>
      </c>
      <c r="R50" s="119" t="str">
        <f>VLOOKUP(A50,'[3]fie nguon'!$C$2:$T$349,18,0)</f>
        <v>538/QĐ-ĐHKT ngày 19/03/2020</v>
      </c>
      <c r="S50" s="126">
        <v>3.36</v>
      </c>
      <c r="T50" s="128"/>
      <c r="U50" s="129">
        <v>8.5</v>
      </c>
      <c r="V50" s="130"/>
      <c r="W50" s="126" t="s">
        <v>33</v>
      </c>
      <c r="X50" s="119" t="s">
        <v>79</v>
      </c>
      <c r="Y50" s="128" t="str">
        <f>VLOOKUP(A50,[5]Sheet1!$A$1:$M$145,13,0)</f>
        <v>3983 /QĐ-ĐHKT ngày 21 tháng 12 năm 2020</v>
      </c>
      <c r="Z50" s="126" t="str">
        <f>VLOOKUP(A50,[5]Sheet1!$A$1:$E$145,5,0)</f>
        <v>PGS.TS. Phạm Văn Dũng</v>
      </c>
      <c r="AA50" s="126" t="str">
        <f>VLOOKUP(A50,[5]Sheet1!$A$1:$F$145,6,0)</f>
        <v>PGS.TS. Đặng Thị Phương Hoa</v>
      </c>
      <c r="AB50" s="126" t="str">
        <f>VLOOKUP(A50,[5]Sheet1!$A$1:$G$145,7,0)</f>
        <v>TS. Nguyễn Xuân Đông</v>
      </c>
      <c r="AC50" s="126" t="str">
        <f>VLOOKUP(A50,[5]Sheet1!$A$1:$H$145,8,0)</f>
        <v>TS. Hoàng Triều Hoa</v>
      </c>
      <c r="AD50" s="126" t="str">
        <f>VLOOKUP(A50,[5]Sheet1!$A$1:$I$145,9,0)</f>
        <v>TS. Đàm Sơn Toại</v>
      </c>
      <c r="AE50" s="126" t="str">
        <f>VLOOKUP(A50,[5]Sheet1!$A$1:$L$146,12,0)</f>
        <v>ngày 6 tháng 1 năm 2021</v>
      </c>
      <c r="AF50" s="119" t="e">
        <f>VLOOKUP(A50,'DS 4.2020'!A50:AF200,32,)</f>
        <v>#N/A</v>
      </c>
      <c r="AG50" s="119" t="e">
        <f>VLOOKUP(A50,'DS 4.2020'!A50:AG200,33,0)</f>
        <v>#N/A</v>
      </c>
      <c r="AH50" s="133" t="s">
        <v>1290</v>
      </c>
      <c r="AI50" s="133"/>
      <c r="AJ50" s="2" t="str">
        <f>VLOOKUP(A51,[1]QLKT!$AA$10:$AC$111,3,0)</f>
        <v>a</v>
      </c>
      <c r="AK50" s="2" t="e">
        <f>VLOOKUP(A50,[4]Sheet1!$A$1:$E$81,5,0)</f>
        <v>#N/A</v>
      </c>
    </row>
    <row r="51" spans="1:37" ht="66">
      <c r="A51" s="21" t="str">
        <f t="shared" si="0"/>
        <v>Hà Thị Thanh Hậu 05/11/1981</v>
      </c>
      <c r="B51" s="119">
        <v>45</v>
      </c>
      <c r="C51" s="125">
        <f>VLOOKUP(A51,'[2]tong 2 dot'!$A$7:$C$359,3,0)</f>
        <v>18057527</v>
      </c>
      <c r="D51" s="121" t="s">
        <v>87</v>
      </c>
      <c r="E51" s="122" t="s">
        <v>88</v>
      </c>
      <c r="F51" s="123"/>
      <c r="G51" s="124" t="s">
        <v>89</v>
      </c>
      <c r="H51" s="119" t="str">
        <f>VLOOKUP(A51,'[2]tong 2 dot'!$A$7:$G$379,7,0)</f>
        <v>Phú Thọ</v>
      </c>
      <c r="I51" s="119" t="str">
        <f>VLOOKUP(A51,'[2]tong 2 dot'!$A$7:$E$379,5,0)</f>
        <v>Nữ</v>
      </c>
      <c r="J51" s="119" t="s">
        <v>40</v>
      </c>
      <c r="K51" s="119" t="str">
        <f>VLOOKUP(A51,'[2]tong 2 dot'!$A$7:$J$379,10,0)</f>
        <v>QH-2018-E</v>
      </c>
      <c r="L51" s="119">
        <v>8340410</v>
      </c>
      <c r="M51" s="126" t="s">
        <v>41</v>
      </c>
      <c r="N51" s="126" t="s">
        <v>1208</v>
      </c>
      <c r="O51" s="119" t="str">
        <f>VLOOKUP(A51,'[3]fie nguon'!$C$2:$L$348,10,0)</f>
        <v>Quản lý vốn tại Công ty Cổ phần máy - thiết bị dầu khí</v>
      </c>
      <c r="P51" s="119" t="str">
        <f>VLOOKUP(A51,'[3]fie nguon'!$C$2:$N$348,12,0)</f>
        <v>GS.TS Phan Huy Đường</v>
      </c>
      <c r="Q51" s="119" t="str">
        <f>VLOOKUP(A51,'[3]fie nguon'!$C$2:$O$348,13,0)</f>
        <v xml:space="preserve"> Trường ĐH Kinh tế, ĐHQG Hà Nội</v>
      </c>
      <c r="R51" s="119" t="str">
        <f>VLOOKUP(A51,'[3]fie nguon'!$C$2:$T$349,18,0)</f>
        <v>542/QĐ-ĐHKT ngày 19/03/2020</v>
      </c>
      <c r="S51" s="126">
        <v>3.45</v>
      </c>
      <c r="T51" s="128"/>
      <c r="U51" s="129">
        <v>8.8000000000000007</v>
      </c>
      <c r="V51" s="130"/>
      <c r="W51" s="126" t="s">
        <v>33</v>
      </c>
      <c r="X51" s="119" t="str">
        <f>VLOOKUP(A51,'[2]tong 2 dot'!$A$7:$K$379,11,0)</f>
        <v>3286/QĐ-ĐHKT ngày 7/12/2018</v>
      </c>
      <c r="Y51" s="128" t="str">
        <f>VLOOKUP(A51,[5]Sheet1!$A$1:$M$145,13,0)</f>
        <v>3997 /QĐ-ĐHKT ngày 21 tháng 12 năm 2020</v>
      </c>
      <c r="Z51" s="126" t="str">
        <f>VLOOKUP(A51,[5]Sheet1!$A$1:$E$145,5,0)</f>
        <v>PGS.TS. Phạm Văn Dũng</v>
      </c>
      <c r="AA51" s="126" t="str">
        <f>VLOOKUP(A51,[5]Sheet1!$A$1:$F$145,6,0)</f>
        <v>TS. Lưu Quốc Đạt</v>
      </c>
      <c r="AB51" s="126" t="str">
        <f>VLOOKUP(A51,[5]Sheet1!$A$1:$G$145,7,0)</f>
        <v>TS. Nguyễn Viết Đăng</v>
      </c>
      <c r="AC51" s="126" t="str">
        <f>VLOOKUP(A51,[5]Sheet1!$A$1:$H$145,8,0)</f>
        <v>TS. Hoàng Thị Hương</v>
      </c>
      <c r="AD51" s="126" t="str">
        <f>VLOOKUP(A51,[5]Sheet1!$A$1:$I$145,9,0)</f>
        <v>TS. Phan Trung Chính</v>
      </c>
      <c r="AE51" s="126" t="str">
        <f>VLOOKUP(A51,[5]Sheet1!$A$1:$L$146,12,0)</f>
        <v>ngày 5 tháng 1 năm 2021</v>
      </c>
      <c r="AF51" s="119" t="e">
        <f>VLOOKUP(A51,'DS 4.2020'!A51:AF201,32,)</f>
        <v>#N/A</v>
      </c>
      <c r="AG51" s="119" t="e">
        <f>VLOOKUP(A51,'DS 4.2020'!A51:AG201,33,0)</f>
        <v>#N/A</v>
      </c>
      <c r="AH51" s="133" t="s">
        <v>1290</v>
      </c>
      <c r="AI51" s="133"/>
      <c r="AJ51" s="2" t="str">
        <f>VLOOKUP(A52,[1]QLKT!$AA$10:$AC$111,3,0)</f>
        <v>a</v>
      </c>
      <c r="AK51" s="2" t="e">
        <f>VLOOKUP(A51,[4]Sheet1!$A$1:$E$81,5,0)</f>
        <v>#N/A</v>
      </c>
    </row>
    <row r="52" spans="1:37" ht="66">
      <c r="A52" s="21" t="str">
        <f t="shared" si="0"/>
        <v>Lê Đình Hiệu 18/03/1975</v>
      </c>
      <c r="B52" s="119">
        <v>46</v>
      </c>
      <c r="C52" s="125">
        <f>VLOOKUP(A52,'[2]tong 2 dot'!$A$7:$C$359,3,0)</f>
        <v>18057529</v>
      </c>
      <c r="D52" s="121" t="s">
        <v>181</v>
      </c>
      <c r="E52" s="122" t="s">
        <v>182</v>
      </c>
      <c r="F52" s="123"/>
      <c r="G52" s="124" t="s">
        <v>183</v>
      </c>
      <c r="H52" s="119" t="str">
        <f>VLOOKUP(A52,'[2]tong 2 dot'!$A$7:$G$379,7,0)</f>
        <v>Thanh Hóa</v>
      </c>
      <c r="I52" s="119" t="str">
        <f>VLOOKUP(A52,'[2]tong 2 dot'!$A$7:$E$379,5,0)</f>
        <v>Nam</v>
      </c>
      <c r="J52" s="119" t="s">
        <v>40</v>
      </c>
      <c r="K52" s="119" t="str">
        <f>VLOOKUP(A52,'[2]tong 2 dot'!$A$7:$J$379,10,0)</f>
        <v>QH-2018-E</v>
      </c>
      <c r="L52" s="119">
        <v>8340410</v>
      </c>
      <c r="M52" s="126" t="s">
        <v>41</v>
      </c>
      <c r="N52" s="126" t="s">
        <v>1208</v>
      </c>
      <c r="O52" s="119" t="str">
        <f>VLOOKUP(A52,'[3]fie nguon'!$C$2:$L$348,10,0)</f>
        <v>Quản lý tài chính tại Công ty cổ phần thủy điện Nậm Chiến</v>
      </c>
      <c r="P52" s="119" t="str">
        <f>VLOOKUP(A52,'[3]fie nguon'!$C$2:$N$348,12,0)</f>
        <v>GS.TS Phan Huy Đường</v>
      </c>
      <c r="Q52" s="119" t="str">
        <f>VLOOKUP(A52,'[3]fie nguon'!$C$2:$O$348,13,0)</f>
        <v xml:space="preserve"> Trường ĐH Kinh tế, ĐHQG Hà Nội</v>
      </c>
      <c r="R52" s="119" t="str">
        <f>VLOOKUP(A52,'[3]fie nguon'!$C$2:$T$349,18,0)</f>
        <v>543/QĐ-ĐHKT ngày 19/03/2020</v>
      </c>
      <c r="S52" s="126">
        <v>3.21</v>
      </c>
      <c r="T52" s="128"/>
      <c r="U52" s="129">
        <v>8.6999999999999993</v>
      </c>
      <c r="V52" s="130"/>
      <c r="W52" s="126" t="s">
        <v>36</v>
      </c>
      <c r="X52" s="119" t="str">
        <f>VLOOKUP(A52,'[2]tong 2 dot'!$A$7:$K$379,11,0)</f>
        <v>3286/QĐ-ĐHKT ngày 7/12/2018</v>
      </c>
      <c r="Y52" s="128" t="str">
        <f>VLOOKUP(A52,[5]Sheet1!$A$1:$M$145,13,0)</f>
        <v>3993 /QĐ-ĐHKT ngày 21 tháng 12 năm 2020</v>
      </c>
      <c r="Z52" s="126" t="str">
        <f>VLOOKUP(A52,[5]Sheet1!$A$1:$E$145,5,0)</f>
        <v>PGS.TS. Phạm Văn Dũng</v>
      </c>
      <c r="AA52" s="126" t="str">
        <f>VLOOKUP(A52,[5]Sheet1!$A$1:$F$145,6,0)</f>
        <v>TS. Nguyễn Viết Đăng</v>
      </c>
      <c r="AB52" s="126" t="str">
        <f>VLOOKUP(A52,[5]Sheet1!$A$1:$G$145,7,0)</f>
        <v>TS. Phan Trung Chính</v>
      </c>
      <c r="AC52" s="126" t="str">
        <f>VLOOKUP(A52,[5]Sheet1!$A$1:$H$145,8,0)</f>
        <v>TS. Hoàng Thị Hương</v>
      </c>
      <c r="AD52" s="126" t="str">
        <f>VLOOKUP(A52,[5]Sheet1!$A$1:$I$145,9,0)</f>
        <v>TS. Lưu Quốc Đạt</v>
      </c>
      <c r="AE52" s="126" t="str">
        <f>VLOOKUP(A52,[5]Sheet1!$A$1:$L$146,12,0)</f>
        <v>ngày 5 tháng 1 năm 2021</v>
      </c>
      <c r="AF52" s="119" t="e">
        <f>VLOOKUP(A52,'DS 4.2020'!A52:AF202,32,)</f>
        <v>#N/A</v>
      </c>
      <c r="AG52" s="119" t="e">
        <f>VLOOKUP(A52,'DS 4.2020'!A52:AG202,33,0)</f>
        <v>#N/A</v>
      </c>
      <c r="AH52" s="133" t="s">
        <v>1290</v>
      </c>
      <c r="AI52" s="133"/>
      <c r="AJ52" s="2" t="str">
        <f>VLOOKUP(A53,[1]QLKT!$AA$10:$AC$111,3,0)</f>
        <v>a</v>
      </c>
      <c r="AK52" s="2" t="e">
        <f>VLOOKUP(A52,[4]Sheet1!$A$1:$E$81,5,0)</f>
        <v>#N/A</v>
      </c>
    </row>
    <row r="53" spans="1:37" ht="66">
      <c r="A53" s="21" t="str">
        <f t="shared" si="0"/>
        <v>Nguyễn Thị Thúy Hoa 20/04/1991</v>
      </c>
      <c r="B53" s="119">
        <v>47</v>
      </c>
      <c r="C53" s="125">
        <f>VLOOKUP(A53,'[2]tong 2 dot'!$A$7:$C$359,3,0)</f>
        <v>18057531</v>
      </c>
      <c r="D53" s="121" t="s">
        <v>208</v>
      </c>
      <c r="E53" s="122" t="s">
        <v>210</v>
      </c>
      <c r="F53" s="123"/>
      <c r="G53" s="135" t="s">
        <v>209</v>
      </c>
      <c r="H53" s="119" t="str">
        <f>VLOOKUP(A53,'[2]tong 2 dot'!$A$7:$G$379,7,0)</f>
        <v>Bắc Ninh</v>
      </c>
      <c r="I53" s="119" t="str">
        <f>VLOOKUP(A53,'[2]tong 2 dot'!$A$7:$E$379,5,0)</f>
        <v>Nữ</v>
      </c>
      <c r="J53" s="119" t="s">
        <v>40</v>
      </c>
      <c r="K53" s="119" t="str">
        <f>VLOOKUP(A53,'[2]tong 2 dot'!$A$7:$J$379,10,0)</f>
        <v>QH-2018-E</v>
      </c>
      <c r="L53" s="119">
        <v>8340410</v>
      </c>
      <c r="M53" s="126" t="s">
        <v>41</v>
      </c>
      <c r="N53" s="126" t="s">
        <v>1208</v>
      </c>
      <c r="O53" s="119" t="str">
        <f>VLOOKUP(A53,'[3]fie nguon'!$C$2:$L$348,10,0)</f>
        <v>Thực hiện chính sách ưu đãi người có công với cách mạng ở Tỉnh Bắc Ninh</v>
      </c>
      <c r="P53" s="119" t="str">
        <f>VLOOKUP(A53,'[3]fie nguon'!$C$2:$N$348,12,0)</f>
        <v>TS. Hoàng Triều Hoa</v>
      </c>
      <c r="Q53" s="119" t="str">
        <f>VLOOKUP(A53,'[3]fie nguon'!$C$2:$O$348,13,0)</f>
        <v xml:space="preserve"> Trường ĐH Kinh tế, ĐHQG Hà Nội</v>
      </c>
      <c r="R53" s="119" t="str">
        <f>VLOOKUP(A53,'[3]fie nguon'!$C$2:$T$349,18,0)</f>
        <v>544/QĐ-ĐHKT ngày 19/03/2020</v>
      </c>
      <c r="S53" s="126">
        <v>3.23</v>
      </c>
      <c r="T53" s="128"/>
      <c r="U53" s="129">
        <v>8.6999999999999993</v>
      </c>
      <c r="V53" s="130"/>
      <c r="W53" s="126" t="s">
        <v>33</v>
      </c>
      <c r="X53" s="119" t="str">
        <f>VLOOKUP(A53,'[2]tong 2 dot'!$A$7:$K$379,11,0)</f>
        <v>3286/QĐ-ĐHKT ngày 7/12/2018</v>
      </c>
      <c r="Y53" s="128" t="str">
        <f>VLOOKUP(A53,[5]Sheet1!$A$1:$M$145,13,0)</f>
        <v>3994 /QĐ-ĐHKT ngày 21 tháng 12 năm 2020</v>
      </c>
      <c r="Z53" s="126" t="str">
        <f>VLOOKUP(A53,[5]Sheet1!$A$1:$E$145,5,0)</f>
        <v>PGS.TS. Phạm Văn Dũng</v>
      </c>
      <c r="AA53" s="126" t="str">
        <f>VLOOKUP(A53,[5]Sheet1!$A$1:$F$145,6,0)</f>
        <v>TS. Lưu Quốc Đạt</v>
      </c>
      <c r="AB53" s="126" t="str">
        <f>VLOOKUP(A53,[5]Sheet1!$A$1:$G$145,7,0)</f>
        <v>TS. Phan Trung Chính</v>
      </c>
      <c r="AC53" s="126" t="str">
        <f>VLOOKUP(A53,[5]Sheet1!$A$1:$H$145,8,0)</f>
        <v>TS. Hoàng Thị Hương</v>
      </c>
      <c r="AD53" s="126" t="str">
        <f>VLOOKUP(A53,[5]Sheet1!$A$1:$I$145,9,0)</f>
        <v>TS. Nguyễn Viết Đăng</v>
      </c>
      <c r="AE53" s="126" t="str">
        <f>VLOOKUP(A53,[5]Sheet1!$A$1:$L$146,12,0)</f>
        <v>ngày 5 tháng 1 năm 2021</v>
      </c>
      <c r="AF53" s="119" t="e">
        <f>VLOOKUP(A53,'DS 4.2020'!A53:AF203,32,)</f>
        <v>#N/A</v>
      </c>
      <c r="AG53" s="119" t="e">
        <f>VLOOKUP(A53,'DS 4.2020'!A53:AG203,33,0)</f>
        <v>#N/A</v>
      </c>
      <c r="AH53" s="133" t="s">
        <v>1290</v>
      </c>
      <c r="AI53" s="133"/>
      <c r="AJ53" s="2" t="e">
        <f>VLOOKUP(A54,[1]QLKT!$AA$10:$AC$111,3,0)</f>
        <v>#N/A</v>
      </c>
      <c r="AK53" s="2" t="e">
        <f>VLOOKUP(A53,[4]Sheet1!$A$1:$E$81,5,0)</f>
        <v>#N/A</v>
      </c>
    </row>
    <row r="54" spans="1:37" ht="66">
      <c r="A54" s="21" t="str">
        <f t="shared" si="0"/>
        <v>Bùi Trần Hoàn 28/08/1991</v>
      </c>
      <c r="B54" s="119">
        <v>48</v>
      </c>
      <c r="C54" s="125">
        <f>VLOOKUP(A54,'[2]tong 2 dot'!$A$7:$C$359,3,0)</f>
        <v>18057609</v>
      </c>
      <c r="D54" s="121" t="s">
        <v>590</v>
      </c>
      <c r="E54" s="122" t="s">
        <v>591</v>
      </c>
      <c r="F54" s="123"/>
      <c r="G54" s="124" t="s">
        <v>592</v>
      </c>
      <c r="H54" s="119" t="str">
        <f>VLOOKUP(A54,'[2]tong 2 dot'!$A$7:$G$379,7,0)</f>
        <v>Nghệ An</v>
      </c>
      <c r="I54" s="119" t="str">
        <f>VLOOKUP(A54,'[2]tong 2 dot'!$A$7:$E$379,5,0)</f>
        <v>Nam</v>
      </c>
      <c r="J54" s="119" t="s">
        <v>251</v>
      </c>
      <c r="K54" s="119" t="str">
        <f>VLOOKUP(A54,'[2]tong 2 dot'!$A$7:$J$379,10,0)</f>
        <v>QH-2018-E</v>
      </c>
      <c r="L54" s="119">
        <v>8340101</v>
      </c>
      <c r="M54" s="126" t="s">
        <v>106</v>
      </c>
      <c r="N54" s="126" t="s">
        <v>1208</v>
      </c>
      <c r="O54" s="119" t="str">
        <f>VLOOKUP(A54,'[3]fie nguon'!$C$2:$L$348,10,0)</f>
        <v>Văn hóa doanh nghiệp Công ty TNHH Daiwa house Việt Nam</v>
      </c>
      <c r="P54" s="119" t="str">
        <f>VLOOKUP(A54,'[3]fie nguon'!$C$2:$N$348,12,0)</f>
        <v>TS. Nguyễn Hồng Chỉnh</v>
      </c>
      <c r="Q54" s="119" t="str">
        <f>VLOOKUP(A54,'[3]fie nguon'!$C$2:$O$348,13,0)</f>
        <v>Học viện Tài chính</v>
      </c>
      <c r="R54" s="119" t="str">
        <f>VLOOKUP(A54,'[3]fie nguon'!$C$2:$T$349,18,0)</f>
        <v>600/QĐ-ĐHKT ngày 19/03/2020</v>
      </c>
      <c r="S54" s="126">
        <v>2.77</v>
      </c>
      <c r="T54" s="128"/>
      <c r="U54" s="129">
        <v>8.8000000000000007</v>
      </c>
      <c r="V54" s="130"/>
      <c r="W54" s="126" t="s">
        <v>33</v>
      </c>
      <c r="X54" s="119" t="str">
        <f>VLOOKUP(A54,'[2]tong 2 dot'!$A$7:$K$379,11,0)</f>
        <v>3286/QĐ-ĐHKT ngày 7/12/2018</v>
      </c>
      <c r="Y54" s="128" t="str">
        <f>VLOOKUP(A54,[5]Sheet1!$A$1:$M$145,13,0)</f>
        <v>3861 /QĐ-ĐHKT ngày 14 tháng 12 năm 2020</v>
      </c>
      <c r="Z54" s="126" t="str">
        <f>VLOOKUP(A54,[5]Sheet1!$A$1:$E$145,5,0)</f>
        <v>PGS.TS. Hoàng Văn Hải</v>
      </c>
      <c r="AA54" s="126" t="str">
        <f>VLOOKUP(A54,[5]Sheet1!$A$1:$F$145,6,0)</f>
        <v>TS. Đỗ Xuân Trường</v>
      </c>
      <c r="AB54" s="126" t="str">
        <f>VLOOKUP(A54,[5]Sheet1!$A$1:$G$145,7,0)</f>
        <v>PGS.TS. Nguyễn Hồng Thái</v>
      </c>
      <c r="AC54" s="126" t="str">
        <f>VLOOKUP(A54,[5]Sheet1!$A$1:$H$145,8,0)</f>
        <v>TS. Đặng Thị Hương</v>
      </c>
      <c r="AD54" s="126" t="str">
        <f>VLOOKUP(A54,[5]Sheet1!$A$1:$I$145,9,0)</f>
        <v>TS. Trương Đức Thao</v>
      </c>
      <c r="AE54" s="126" t="str">
        <f>VLOOKUP(A54,[5]Sheet1!$A$1:$L$146,12,0)</f>
        <v>ngày 25 tháng 12 năm 2020</v>
      </c>
      <c r="AF54" s="119" t="str">
        <f>VLOOKUP(A54,'DS 4.2020'!A54:AF204,32,)</f>
        <v>0947926996</v>
      </c>
      <c r="AG54" s="119" t="str">
        <f>VLOOKUP(A54,'DS 4.2020'!A54:AG204,33,0)</f>
        <v>tranhoan.nli@gmail.com</v>
      </c>
      <c r="AH54" s="133" t="s">
        <v>1290</v>
      </c>
      <c r="AI54" s="133"/>
      <c r="AJ54" s="2" t="str">
        <f>VLOOKUP(A55,[1]QLKT!$AA$10:$AC$111,3,0)</f>
        <v>a</v>
      </c>
      <c r="AK54" s="2" t="e">
        <f>VLOOKUP(A54,[4]Sheet1!$A$1:$E$81,5,0)</f>
        <v>#N/A</v>
      </c>
    </row>
    <row r="55" spans="1:37" ht="82.5">
      <c r="A55" s="21" t="str">
        <f t="shared" si="0"/>
        <v>Nguyễn Thị Huế 16/04/1979</v>
      </c>
      <c r="B55" s="119">
        <v>49</v>
      </c>
      <c r="C55" s="125">
        <f>VLOOKUP(A55,'[2]tong 2 dot'!$A$7:$C$359,3,0)</f>
        <v>18057102</v>
      </c>
      <c r="D55" s="121" t="s">
        <v>103</v>
      </c>
      <c r="E55" s="122" t="s">
        <v>1062</v>
      </c>
      <c r="F55" s="123"/>
      <c r="G55" s="124" t="s">
        <v>1063</v>
      </c>
      <c r="H55" s="119" t="str">
        <f>VLOOKUP(A55,'[2]tong 2 dot'!$A$7:$G$379,7,0)</f>
        <v>Vĩnh Phúc</v>
      </c>
      <c r="I55" s="119" t="str">
        <f>VLOOKUP(A55,'[2]tong 2 dot'!$A$7:$E$379,5,0)</f>
        <v>Nữ</v>
      </c>
      <c r="J55" s="119" t="s">
        <v>40</v>
      </c>
      <c r="K55" s="119" t="str">
        <f>VLOOKUP(A55,'[2]tong 2 dot'!$A$7:$J$379,10,0)</f>
        <v>QH-2018-E</v>
      </c>
      <c r="L55" s="119">
        <v>8340410</v>
      </c>
      <c r="M55" s="126" t="s">
        <v>1066</v>
      </c>
      <c r="N55" s="126" t="s">
        <v>1208</v>
      </c>
      <c r="O55" s="119" t="str">
        <f>VLOOKUP(A55,'[3]fie nguon'!$C$2:$L$348,10,0)</f>
        <v>Quản lý chi thường xuyên ngân sách nhà nước của các đơn vị hành chính qua kho bạc nhà nước quận Cầu Giấy, Hà Nội</v>
      </c>
      <c r="P55" s="119" t="str">
        <f>VLOOKUP(A55,'[3]fie nguon'!$C$2:$N$348,12,0)</f>
        <v>PGS.TS. Phạm Văn Dũng</v>
      </c>
      <c r="Q55" s="119" t="str">
        <f>VLOOKUP(A55,'[3]fie nguon'!$C$2:$O$348,13,0)</f>
        <v>Trường ĐH Kinh tế - ĐHQGHN</v>
      </c>
      <c r="R55" s="119" t="str">
        <f>VLOOKUP(A55,'[3]fie nguon'!$C$2:$T$349,18,0)</f>
        <v>2973/ĐHKT-QĐ ngày 3/10/2019</v>
      </c>
      <c r="S55" s="126">
        <v>3.11</v>
      </c>
      <c r="T55" s="128"/>
      <c r="U55" s="129">
        <v>8.3000000000000007</v>
      </c>
      <c r="V55" s="130"/>
      <c r="W55" s="126" t="s">
        <v>33</v>
      </c>
      <c r="X55" s="119" t="str">
        <f>VLOOKUP(A55,'[2]tong 2 dot'!$A$7:$K$379,11,0)</f>
        <v>2052/QĐ-ĐHKT ngày 2/8/2018</v>
      </c>
      <c r="Y55" s="128" t="str">
        <f>VLOOKUP(A55,[5]Sheet1!$A$1:$M$145,13,0)</f>
        <v>4009 /QĐ-ĐHKT ngày 21 tháng 12 năm 2020</v>
      </c>
      <c r="Z55" s="126" t="str">
        <f>VLOOKUP(A55,[5]Sheet1!$A$1:$E$145,5,0)</f>
        <v>PGS.TS. Nguyễn Trúc Lê</v>
      </c>
      <c r="AA55" s="126" t="str">
        <f>VLOOKUP(A55,[5]Sheet1!$A$1:$F$145,6,0)</f>
        <v>TS. Nguyễn Hữu Hiểu</v>
      </c>
      <c r="AB55" s="126" t="str">
        <f>VLOOKUP(A55,[5]Sheet1!$A$1:$G$145,7,0)</f>
        <v>TS. Hoàng Ngọc Hải</v>
      </c>
      <c r="AC55" s="126" t="str">
        <f>VLOOKUP(A55,[5]Sheet1!$A$1:$H$145,8,0)</f>
        <v>TS. Nguyễn Thị Lan Hương</v>
      </c>
      <c r="AD55" s="126" t="str">
        <f>VLOOKUP(A55,[5]Sheet1!$A$1:$I$145,9,0)</f>
        <v>TS. Nguyễn Đình Tiến</v>
      </c>
      <c r="AE55" s="126" t="s">
        <v>1276</v>
      </c>
      <c r="AF55" s="119" t="str">
        <f>VLOOKUP(A55,'DS 4.2020'!A55:AF205,32,)</f>
        <v>0989196889</v>
      </c>
      <c r="AG55" s="119" t="str">
        <f>VLOOKUP(A55,'DS 4.2020'!A55:AG205,33,0)</f>
        <v>hue6889@gmail.com</v>
      </c>
      <c r="AH55" s="133"/>
      <c r="AI55" s="133" t="s">
        <v>1277</v>
      </c>
      <c r="AJ55" s="2" t="e">
        <f>VLOOKUP(A56,[1]QLKT!$AA$10:$AC$111,3,0)</f>
        <v>#N/A</v>
      </c>
      <c r="AK55" s="2" t="e">
        <f>VLOOKUP(A55,[4]Sheet1!$A$1:$E$81,5,0)</f>
        <v>#N/A</v>
      </c>
    </row>
    <row r="56" spans="1:37" ht="66">
      <c r="A56" s="21" t="str">
        <f t="shared" si="0"/>
        <v>Trần Việt Hùng 31/10/1986</v>
      </c>
      <c r="B56" s="119">
        <v>50</v>
      </c>
      <c r="C56" s="125">
        <f>VLOOKUP(A56,'[2]tong 2 dot'!$A$7:$C$359,3,0)</f>
        <v>18057533</v>
      </c>
      <c r="D56" s="121" t="s">
        <v>689</v>
      </c>
      <c r="E56" s="122" t="s">
        <v>690</v>
      </c>
      <c r="F56" s="123"/>
      <c r="G56" s="124" t="s">
        <v>691</v>
      </c>
      <c r="H56" s="119" t="str">
        <f>VLOOKUP(A56,'[2]tong 2 dot'!$A$7:$G$379,7,0)</f>
        <v>Hà Nội</v>
      </c>
      <c r="I56" s="119" t="str">
        <f>VLOOKUP(A56,'[2]tong 2 dot'!$A$7:$E$379,5,0)</f>
        <v>Nam</v>
      </c>
      <c r="J56" s="119" t="s">
        <v>40</v>
      </c>
      <c r="K56" s="119" t="str">
        <f>VLOOKUP(A56,'[2]tong 2 dot'!$A$7:$J$379,10,0)</f>
        <v>QH-2018-E</v>
      </c>
      <c r="L56" s="119">
        <v>8340410</v>
      </c>
      <c r="M56" s="126" t="s">
        <v>41</v>
      </c>
      <c r="N56" s="126" t="s">
        <v>1208</v>
      </c>
      <c r="O56" s="119" t="str">
        <f>VLOOKUP(A56,'[3]fie nguon'!$C$2:$L$348,10,0)</f>
        <v>Xuất khẩu hàng hóa Việt Nam sang thị trường CHLB Đức</v>
      </c>
      <c r="P56" s="119" t="str">
        <f>VLOOKUP(A56,'[3]fie nguon'!$C$2:$N$348,12,0)</f>
        <v>PGS.TS Phạm Văn Dũng</v>
      </c>
      <c r="Q56" s="119" t="str">
        <f>VLOOKUP(A56,'[3]fie nguon'!$C$2:$O$348,13,0)</f>
        <v xml:space="preserve"> Trường ĐH Kinh tế, ĐHQG Hà Nội</v>
      </c>
      <c r="R56" s="119" t="str">
        <f>VLOOKUP(A56,'[3]fie nguon'!$C$2:$T$349,18,0)</f>
        <v>545/QĐ-ĐHKT ngày 19/03/2020</v>
      </c>
      <c r="S56" s="126">
        <v>3.4</v>
      </c>
      <c r="T56" s="128"/>
      <c r="U56" s="129">
        <v>8.6</v>
      </c>
      <c r="V56" s="130"/>
      <c r="W56" s="126" t="s">
        <v>33</v>
      </c>
      <c r="X56" s="119" t="str">
        <f>VLOOKUP(A56,'[2]tong 2 dot'!$A$7:$K$379,11,0)</f>
        <v>3286/QĐ-ĐHKT ngày 7/12/2018</v>
      </c>
      <c r="Y56" s="128" t="str">
        <f>VLOOKUP(A56,[5]Sheet1!$A$1:$M$145,13,0)</f>
        <v>4018 /QĐ-ĐHKT ngày 21 tháng 12 năm 2020</v>
      </c>
      <c r="Z56" s="126" t="str">
        <f>VLOOKUP(A56,[5]Sheet1!$A$1:$E$145,5,0)</f>
        <v>GS.TS. Phan Huy Đường</v>
      </c>
      <c r="AA56" s="126" t="str">
        <f>VLOOKUP(A56,[5]Sheet1!$A$1:$F$145,6,0)</f>
        <v>TS. Phạm Cảnh Huy</v>
      </c>
      <c r="AB56" s="126" t="str">
        <f>VLOOKUP(A56,[5]Sheet1!$A$1:$G$145,7,0)</f>
        <v>PGS.TS. Nguyễn Anh Tuấn</v>
      </c>
      <c r="AC56" s="126" t="str">
        <f>VLOOKUP(A56,[5]Sheet1!$A$1:$H$145,8,0)</f>
        <v>TS. Hoàng Triều Hoa</v>
      </c>
      <c r="AD56" s="126" t="str">
        <f>VLOOKUP(A56,[5]Sheet1!$A$1:$I$145,9,0)</f>
        <v>TS. Trần Quang Tuyến</v>
      </c>
      <c r="AE56" s="126" t="s">
        <v>1274</v>
      </c>
      <c r="AF56" s="119" t="str">
        <f>VLOOKUP(A56,'DS 4.2020'!A56:AF206,32,)</f>
        <v>0839933333</v>
      </c>
      <c r="AG56" s="119" t="str">
        <f>VLOOKUP(A56,'DS 4.2020'!A56:AG206,33,0)</f>
        <v>hero311086@gmail.com</v>
      </c>
      <c r="AH56" s="133" t="s">
        <v>1290</v>
      </c>
      <c r="AI56" s="133"/>
      <c r="AJ56" s="2" t="str">
        <f>VLOOKUP(A57,[1]QLKT!$AA$10:$AC$111,3,0)</f>
        <v>a</v>
      </c>
      <c r="AK56" s="2" t="e">
        <f>VLOOKUP(A56,[4]Sheet1!$A$1:$E$81,5,0)</f>
        <v>#N/A</v>
      </c>
    </row>
    <row r="57" spans="1:37" ht="66">
      <c r="A57" s="21" t="str">
        <f t="shared" si="0"/>
        <v>Triệu Thị Thanh Huyền 13/01/1983</v>
      </c>
      <c r="B57" s="119">
        <v>51</v>
      </c>
      <c r="C57" s="125">
        <f>VLOOKUP(A57,'[2]tong 2 dot'!$A$7:$C$359,3,0)</f>
        <v>18057532</v>
      </c>
      <c r="D57" s="121" t="s">
        <v>1009</v>
      </c>
      <c r="E57" s="122" t="s">
        <v>1010</v>
      </c>
      <c r="F57" s="123"/>
      <c r="G57" s="124" t="s">
        <v>1011</v>
      </c>
      <c r="H57" s="119" t="str">
        <f>VLOOKUP(A57,'[2]tong 2 dot'!$A$7:$G$379,7,0)</f>
        <v>Hà Nội</v>
      </c>
      <c r="I57" s="119" t="str">
        <f>VLOOKUP(A57,'[2]tong 2 dot'!$A$7:$E$379,5,0)</f>
        <v>Nữ</v>
      </c>
      <c r="J57" s="119" t="s">
        <v>40</v>
      </c>
      <c r="K57" s="119" t="str">
        <f>VLOOKUP(A57,'[2]tong 2 dot'!$A$7:$J$379,10,0)</f>
        <v>QH-2018-E</v>
      </c>
      <c r="L57" s="119">
        <v>8340410</v>
      </c>
      <c r="M57" s="126"/>
      <c r="N57" s="126" t="s">
        <v>1208</v>
      </c>
      <c r="O57" s="119" t="str">
        <f>VLOOKUP(A57,'[3]fie nguon'!$C$2:$L$348,10,0)</f>
        <v>Kiểm soát chi thường xuyên ngân sách cấp xã tại Kho bạc nhà nước Hà Đông</v>
      </c>
      <c r="P57" s="119" t="str">
        <f>VLOOKUP(A57,'[3]fie nguon'!$C$2:$N$348,12,0)</f>
        <v>GS.TS Phan Huy Đường</v>
      </c>
      <c r="Q57" s="119" t="str">
        <f>VLOOKUP(A57,'[3]fie nguon'!$C$2:$O$348,13,0)</f>
        <v xml:space="preserve"> Trường ĐH Kinh tế, ĐHQG Hà Nội</v>
      </c>
      <c r="R57" s="119" t="str">
        <f>VLOOKUP(A57,'[3]fie nguon'!$C$2:$T$349,18,0)</f>
        <v>549/QĐ-ĐHKT ngày 19/03/2020</v>
      </c>
      <c r="S57" s="126">
        <v>3.29</v>
      </c>
      <c r="T57" s="128"/>
      <c r="U57" s="129">
        <v>8.6</v>
      </c>
      <c r="V57" s="130"/>
      <c r="W57" s="126" t="s">
        <v>33</v>
      </c>
      <c r="X57" s="119" t="str">
        <f>VLOOKUP(A57,'[2]tong 2 dot'!$A$7:$K$379,11,0)</f>
        <v>3286/QĐ-ĐHKT ngày 7/12/2018</v>
      </c>
      <c r="Y57" s="128" t="str">
        <f>VLOOKUP(A57,[5]Sheet1!$A$1:$M$145,13,0)</f>
        <v>3996 /QĐ-ĐHKT ngày 21 tháng 12 năm 2020</v>
      </c>
      <c r="Z57" s="126" t="str">
        <f>VLOOKUP(A57,[5]Sheet1!$A$1:$E$145,5,0)</f>
        <v>PGS.TS. Phạm Văn Dũng</v>
      </c>
      <c r="AA57" s="126" t="str">
        <f>VLOOKUP(A57,[5]Sheet1!$A$1:$F$145,6,0)</f>
        <v>TS. Nguyễn Viết Đăng</v>
      </c>
      <c r="AB57" s="126" t="str">
        <f>VLOOKUP(A57,[5]Sheet1!$A$1:$G$145,7,0)</f>
        <v>TS. Lưu Quốc Đạt</v>
      </c>
      <c r="AC57" s="126" t="str">
        <f>VLOOKUP(A57,[5]Sheet1!$A$1:$H$145,8,0)</f>
        <v>TS. Hoàng Thị Hương</v>
      </c>
      <c r="AD57" s="126" t="str">
        <f>VLOOKUP(A57,[5]Sheet1!$A$1:$I$145,9,0)</f>
        <v>TS. Phan Trung Chính</v>
      </c>
      <c r="AE57" s="126" t="str">
        <f>VLOOKUP(A57,[5]Sheet1!$A$1:$L$146,12,0)</f>
        <v>ngày 5 tháng 1 năm 2021</v>
      </c>
      <c r="AF57" s="119" t="str">
        <f>VLOOKUP(A57,'DS 4.2020'!A57:AF207,32,)</f>
        <v>0919754392</v>
      </c>
      <c r="AG57" s="119" t="str">
        <f>VLOOKUP(A57,'DS 4.2020'!A57:AG207,33,0)</f>
        <v>h13011983@gmail.com</v>
      </c>
      <c r="AH57" s="133" t="s">
        <v>1290</v>
      </c>
      <c r="AI57" s="133"/>
      <c r="AJ57" s="2" t="e">
        <f>VLOOKUP(A58,[1]QLKT!$AA$10:$AC$111,3,0)</f>
        <v>#N/A</v>
      </c>
      <c r="AK57" s="2" t="e">
        <f>VLOOKUP(A57,[4]Sheet1!$A$1:$E$81,5,0)</f>
        <v>#N/A</v>
      </c>
    </row>
    <row r="58" spans="1:37" ht="82.5">
      <c r="A58" s="21" t="str">
        <f t="shared" si="0"/>
        <v>Nguyễn Quang Hưng 18/12/1991</v>
      </c>
      <c r="B58" s="119">
        <v>52</v>
      </c>
      <c r="C58" s="125">
        <f>VLOOKUP(A58,'[2]tong 2 dot'!$A$7:$C$359,3,0)</f>
        <v>18057006</v>
      </c>
      <c r="D58" s="121" t="s">
        <v>535</v>
      </c>
      <c r="E58" s="122" t="s">
        <v>536</v>
      </c>
      <c r="F58" s="123"/>
      <c r="G58" s="124" t="s">
        <v>537</v>
      </c>
      <c r="H58" s="119" t="str">
        <f>VLOOKUP(A58,'[2]tong 2 dot'!$A$7:$G$379,7,0)</f>
        <v>Hà Nội</v>
      </c>
      <c r="I58" s="119" t="str">
        <f>VLOOKUP(A58,'[2]tong 2 dot'!$A$7:$E$379,5,0)</f>
        <v>Nam</v>
      </c>
      <c r="J58" s="119" t="s">
        <v>660</v>
      </c>
      <c r="K58" s="119" t="str">
        <f>VLOOKUP(A58,'[2]tong 2 dot'!$A$7:$J$379,10,0)</f>
        <v>QH-2018-E</v>
      </c>
      <c r="L58" s="119">
        <v>8340201</v>
      </c>
      <c r="M58" s="126"/>
      <c r="N58" s="126" t="s">
        <v>1208</v>
      </c>
      <c r="O58" s="119" t="str">
        <f>VLOOKUP(A58,'[3]fie nguon'!$C$2:$L$348,10,0)</f>
        <v>Phát triển dịch vụ ngân hàng điện tử tại ngân hàng thương mại cổ phần ngoại thương Việt nam - Chi nhánh Thăng Long</v>
      </c>
      <c r="P58" s="119" t="str">
        <f>VLOOKUP(A58,'[3]fie nguon'!$C$2:$N$348,12,0)</f>
        <v>TS. Trịnh Thị Phan Lan</v>
      </c>
      <c r="Q58" s="119" t="str">
        <f>VLOOKUP(A58,'[3]fie nguon'!$C$2:$O$348,13,0)</f>
        <v>Trường ĐH Kinh tế - ĐHQGHN</v>
      </c>
      <c r="R58" s="119" t="str">
        <f>VLOOKUP(A58,'[3]fie nguon'!$C$2:$T$349,18,0)</f>
        <v>2890/ĐHKT-QĐ ngày 3/10/2019</v>
      </c>
      <c r="S58" s="126">
        <v>2.72</v>
      </c>
      <c r="T58" s="128"/>
      <c r="U58" s="129">
        <v>8.4</v>
      </c>
      <c r="V58" s="130"/>
      <c r="W58" s="126" t="s">
        <v>33</v>
      </c>
      <c r="X58" s="119" t="str">
        <f>VLOOKUP(A58,'[2]tong 2 dot'!$A$7:$K$379,11,0)</f>
        <v>2052/QĐ-ĐHKT ngày 2/8/2018</v>
      </c>
      <c r="Y58" s="128" t="str">
        <f>VLOOKUP(A58,[5]Sheet1!$A$1:$M$145,13,0)</f>
        <v>3815 /QĐ-ĐHKT ngày 11 tháng 12 năm 2020</v>
      </c>
      <c r="Z58" s="126" t="str">
        <f>VLOOKUP(A58,[5]Sheet1!$A$1:$E$145,5,0)</f>
        <v>PGS.TS. Trần Thị Thanh Tú</v>
      </c>
      <c r="AA58" s="126" t="str">
        <f>VLOOKUP(A58,[5]Sheet1!$A$1:$F$145,6,0)</f>
        <v>PGS.TS. Lê Thanh Tâm</v>
      </c>
      <c r="AB58" s="126" t="str">
        <f>VLOOKUP(A58,[5]Sheet1!$A$1:$G$145,7,0)</f>
        <v>TS. Phạm Bảo Khánh</v>
      </c>
      <c r="AC58" s="126" t="str">
        <f>VLOOKUP(A58,[5]Sheet1!$A$1:$H$145,8,0)</f>
        <v>TS. Nguyễn Phú Hà</v>
      </c>
      <c r="AD58" s="126" t="str">
        <f>VLOOKUP(A58,[5]Sheet1!$A$1:$I$145,9,0)</f>
        <v>PGS.TS. Nguyễn Văn Hiệu</v>
      </c>
      <c r="AE58" s="126" t="str">
        <f>VLOOKUP(A58,[5]Sheet1!$A$1:$L$146,12,0)</f>
        <v>ngày 24 tháng 12 năm 2020</v>
      </c>
      <c r="AF58" s="119" t="str">
        <f>VLOOKUP(A58,'DS 4.2020'!A58:AF208,32,)</f>
        <v>0979317632</v>
      </c>
      <c r="AG58" s="119" t="str">
        <f>VLOOKUP(A58,'DS 4.2020'!A58:AG208,33,0)</f>
        <v>quanghungnguyen91@gmail.com</v>
      </c>
      <c r="AH58" s="133" t="s">
        <v>1290</v>
      </c>
      <c r="AI58" s="133"/>
      <c r="AJ58" s="2" t="str">
        <f>VLOOKUP(A59,[1]QLKT!$AA$10:$AC$111,3,0)</f>
        <v>a</v>
      </c>
      <c r="AK58" s="2" t="e">
        <f>VLOOKUP(A58,[4]Sheet1!$A$1:$E$81,5,0)</f>
        <v>#N/A</v>
      </c>
    </row>
    <row r="59" spans="1:37" ht="82.5">
      <c r="A59" s="21" t="str">
        <f t="shared" si="0"/>
        <v>Nguyễn Việt Hưng 07/12/1989</v>
      </c>
      <c r="B59" s="119">
        <v>53</v>
      </c>
      <c r="C59" s="125">
        <f>VLOOKUP(A59,'[2]tong 2 dot'!$A$7:$C$359,3,0)</f>
        <v>18057535</v>
      </c>
      <c r="D59" s="121" t="s">
        <v>670</v>
      </c>
      <c r="E59" s="122" t="s">
        <v>536</v>
      </c>
      <c r="F59" s="123"/>
      <c r="G59" s="124" t="s">
        <v>671</v>
      </c>
      <c r="H59" s="119" t="str">
        <f>VLOOKUP(A59,'[2]tong 2 dot'!$A$7:$G$379,7,0)</f>
        <v>Hà Nội</v>
      </c>
      <c r="I59" s="119" t="str">
        <f>VLOOKUP(A59,'[2]tong 2 dot'!$A$7:$E$379,5,0)</f>
        <v>Nam</v>
      </c>
      <c r="J59" s="119" t="s">
        <v>40</v>
      </c>
      <c r="K59" s="119" t="str">
        <f>VLOOKUP(A59,'[2]tong 2 dot'!$A$7:$J$379,10,0)</f>
        <v>QH-2018-E</v>
      </c>
      <c r="L59" s="119">
        <v>8340410</v>
      </c>
      <c r="M59" s="126" t="s">
        <v>41</v>
      </c>
      <c r="N59" s="126" t="s">
        <v>1208</v>
      </c>
      <c r="O59" s="119" t="str">
        <f>VLOOKUP(A59,'[3]fie nguon'!$C$2:$L$348,10,0)</f>
        <v>Quản lý đầu tư xây dựng cơ bản từ nguồn vốn ngân sách nhà nước trên địa bàn quận Thanh Xuân, Thành phố Hà Nội</v>
      </c>
      <c r="P59" s="119" t="str">
        <f>VLOOKUP(A59,'[3]fie nguon'!$C$2:$N$348,12,0)</f>
        <v>PGS.TS. Lê Danh Tốn</v>
      </c>
      <c r="Q59" s="119" t="str">
        <f>VLOOKUP(A59,'[3]fie nguon'!$C$2:$O$348,13,0)</f>
        <v xml:space="preserve"> Trường ĐH Kinh tế, ĐHQG Hà Nội</v>
      </c>
      <c r="R59" s="119" t="str">
        <f>VLOOKUP(A59,'[3]fie nguon'!$C$2:$T$349,18,0)</f>
        <v>546/QĐ-ĐHKT ngày 19/03/2020</v>
      </c>
      <c r="S59" s="126">
        <v>3.25</v>
      </c>
      <c r="T59" s="128"/>
      <c r="U59" s="129">
        <v>8.6</v>
      </c>
      <c r="V59" s="130"/>
      <c r="W59" s="126" t="s">
        <v>33</v>
      </c>
      <c r="X59" s="119" t="str">
        <f>VLOOKUP(A59,'[2]tong 2 dot'!$A$7:$K$379,11,0)</f>
        <v>3286/QĐ-ĐHKT ngày 7/12/2018</v>
      </c>
      <c r="Y59" s="128" t="str">
        <f>VLOOKUP(A59,[5]Sheet1!$A$1:$M$145,13,0)</f>
        <v>3998 /QĐ-ĐHKT ngày 21 tháng 12 năm 2020</v>
      </c>
      <c r="Z59" s="126" t="str">
        <f>VLOOKUP(A59,[5]Sheet1!$A$1:$E$145,5,0)</f>
        <v>GS.TS. Phan Huy Đường</v>
      </c>
      <c r="AA59" s="126" t="str">
        <f>VLOOKUP(A59,[5]Sheet1!$A$1:$F$145,6,0)</f>
        <v>TS. Nguyễn Duy Lạc</v>
      </c>
      <c r="AB59" s="126" t="str">
        <f>VLOOKUP(A59,[5]Sheet1!$A$1:$G$145,7,0)</f>
        <v>PGS.TS. Nguyễn Trọng Thản</v>
      </c>
      <c r="AC59" s="126" t="str">
        <f>VLOOKUP(A59,[5]Sheet1!$A$1:$H$145,8,0)</f>
        <v>TS. Nguyễn Thị Hương Lan</v>
      </c>
      <c r="AD59" s="126" t="str">
        <f>VLOOKUP(A59,[5]Sheet1!$A$1:$I$145,9,0)</f>
        <v>PGS.TS. Phạm Thị Hồng Điệp</v>
      </c>
      <c r="AE59" s="126" t="str">
        <f>VLOOKUP(A59,[5]Sheet1!$A$1:$L$146,12,0)</f>
        <v>ngày 8 tháng 1 năm 2021</v>
      </c>
      <c r="AF59" s="119" t="str">
        <f>VLOOKUP(A59,'DS 4.2020'!A59:AF209,32,)</f>
        <v>0858484179</v>
      </c>
      <c r="AG59" s="119" t="str">
        <f>VLOOKUP(A59,'DS 4.2020'!A59:AG209,33,0)</f>
        <v>hungnguyenviet89@gmail.com</v>
      </c>
      <c r="AH59" s="133"/>
      <c r="AI59" s="133"/>
      <c r="AJ59" s="2" t="e">
        <f>VLOOKUP(A60,[1]QLKT!$AA$10:$AC$111,3,0)</f>
        <v>#N/A</v>
      </c>
      <c r="AK59" s="2" t="e">
        <f>VLOOKUP(A59,[4]Sheet1!$A$1:$E$81,5,0)</f>
        <v>#N/A</v>
      </c>
    </row>
    <row r="60" spans="1:37" ht="66">
      <c r="A60" s="21" t="str">
        <f t="shared" si="0"/>
        <v>Phạm Đắc Hưng 23/08/1995</v>
      </c>
      <c r="B60" s="119">
        <v>54</v>
      </c>
      <c r="C60" s="125">
        <f>VLOOKUP(A60,'[2]tong 2 dot'!$A$7:$C$359,3,0)</f>
        <v>18057643</v>
      </c>
      <c r="D60" s="121" t="s">
        <v>1136</v>
      </c>
      <c r="E60" s="122" t="s">
        <v>536</v>
      </c>
      <c r="F60" s="123"/>
      <c r="G60" s="124" t="s">
        <v>1137</v>
      </c>
      <c r="H60" s="119" t="str">
        <f>VLOOKUP(A60,'[2]tong 2 dot'!$A$7:$G$379,7,0)</f>
        <v>Quảng Ninh</v>
      </c>
      <c r="I60" s="119" t="str">
        <f>VLOOKUP(A60,'[2]tong 2 dot'!$A$7:$E$379,5,0)</f>
        <v>Nam</v>
      </c>
      <c r="J60" s="119" t="s">
        <v>970</v>
      </c>
      <c r="K60" s="119" t="str">
        <f>VLOOKUP(A60,'[2]tong 2 dot'!$A$7:$J$379,10,0)</f>
        <v>QH-2018-E</v>
      </c>
      <c r="L60" s="119">
        <v>8310106</v>
      </c>
      <c r="M60" s="126" t="s">
        <v>1066</v>
      </c>
      <c r="N60" s="126" t="s">
        <v>1208</v>
      </c>
      <c r="O60" s="119" t="str">
        <f>VLOOKUP(A60,'[3]fie nguon'!$C$2:$L$348,10,0)</f>
        <v>Kinh nghiệm xây dựng hệ sinh thái khởi nghiệp của Hồng Kông và bài học cho Việt Nam</v>
      </c>
      <c r="P60" s="119" t="str">
        <f>VLOOKUP(A60,'[3]fie nguon'!$C$2:$N$348,12,0)</f>
        <v>TS Nguyễn Thị Vũ Hà</v>
      </c>
      <c r="Q60" s="119" t="str">
        <f>VLOOKUP(A60,'[3]fie nguon'!$C$2:$O$348,13,0)</f>
        <v xml:space="preserve"> Trường ĐH Kinh tế, ĐHQG Hà Nội</v>
      </c>
      <c r="R60" s="119" t="str">
        <f>VLOOKUP(A60,'[3]fie nguon'!$C$2:$T$349,18,0)</f>
        <v>701/QĐ-ĐHKT ngày 19/03/2020</v>
      </c>
      <c r="S60" s="126">
        <v>3.06</v>
      </c>
      <c r="T60" s="128"/>
      <c r="U60" s="129">
        <v>8.6999999999999993</v>
      </c>
      <c r="V60" s="130"/>
      <c r="W60" s="126" t="s">
        <v>33</v>
      </c>
      <c r="X60" s="119" t="str">
        <f>VLOOKUP(A60,'[2]tong 2 dot'!$A$7:$K$379,11,0)</f>
        <v>3286/QĐ-ĐHKT ngày 7/12/2018</v>
      </c>
      <c r="Y60" s="128" t="str">
        <f>VLOOKUP(A60,[5]Sheet1!$A$1:$M$145,13,0)</f>
        <v>3735 /QĐ-ĐHKT ngày 8 tháng 12 năm 2020</v>
      </c>
      <c r="Z60" s="126" t="str">
        <f>VLOOKUP(A60,[5]Sheet1!$A$1:$E$145,5,0)</f>
        <v>PGS.TS. Hà Văn Hội</v>
      </c>
      <c r="AA60" s="126" t="str">
        <f>VLOOKUP(A60,[5]Sheet1!$A$1:$F$145,6,0)</f>
        <v>PGS.TS. Phạm Thái Quốc</v>
      </c>
      <c r="AB60" s="126" t="str">
        <f>VLOOKUP(A60,[5]Sheet1!$A$1:$G$145,7,0)</f>
        <v>TS. Nguyễn Tiến Minh</v>
      </c>
      <c r="AC60" s="126" t="str">
        <f>VLOOKUP(A60,[5]Sheet1!$A$1:$H$145,8,0)</f>
        <v>PGS.TS. Nguyễn Thị Kim Chi</v>
      </c>
      <c r="AD60" s="126" t="str">
        <f>VLOOKUP(A60,[5]Sheet1!$A$1:$I$145,9,0)</f>
        <v>TS. Từ Thúy Anh</v>
      </c>
      <c r="AE60" s="126" t="str">
        <f>VLOOKUP(A60,[5]Sheet1!$A$1:$L$146,12,0)</f>
        <v>ngày 24 tháng 12 năm 2020</v>
      </c>
      <c r="AF60" s="119" t="str">
        <f>VLOOKUP(A60,'DS 4.2020'!A60:AF210,32,)</f>
        <v>0967890687</v>
      </c>
      <c r="AG60" s="119" t="str">
        <f>VLOOKUP(A60,'DS 4.2020'!A60:AG210,33,0)</f>
        <v>phamhung23ulsa@gmail.com</v>
      </c>
      <c r="AH60" s="133"/>
      <c r="AI60" s="133"/>
      <c r="AJ60" s="2" t="e">
        <f>VLOOKUP(A61,[1]QLKT!$AA$10:$AC$111,3,0)</f>
        <v>#N/A</v>
      </c>
      <c r="AK60" s="2" t="e">
        <f>VLOOKUP(A60,[4]Sheet1!$A$1:$E$81,5,0)</f>
        <v>#N/A</v>
      </c>
    </row>
    <row r="61" spans="1:37" ht="115.5">
      <c r="A61" s="21" t="str">
        <f t="shared" si="0"/>
        <v>Đinh Thị Lan Hương 26/08/1992</v>
      </c>
      <c r="B61" s="119">
        <v>55</v>
      </c>
      <c r="C61" s="125">
        <v>17058255</v>
      </c>
      <c r="D61" s="121" t="s">
        <v>1084</v>
      </c>
      <c r="E61" s="122" t="s">
        <v>282</v>
      </c>
      <c r="F61" s="123" t="s">
        <v>1085</v>
      </c>
      <c r="G61" s="124" t="s">
        <v>1086</v>
      </c>
      <c r="H61" s="119" t="s">
        <v>46</v>
      </c>
      <c r="I61" s="119" t="s">
        <v>38</v>
      </c>
      <c r="J61" s="119" t="s">
        <v>251</v>
      </c>
      <c r="K61" s="119" t="s">
        <v>39</v>
      </c>
      <c r="L61" s="119">
        <v>8340101</v>
      </c>
      <c r="M61" s="126" t="s">
        <v>1208</v>
      </c>
      <c r="N61" s="126" t="s">
        <v>1208</v>
      </c>
      <c r="O61" s="119" t="s">
        <v>1087</v>
      </c>
      <c r="P61" s="119" t="s">
        <v>1032</v>
      </c>
      <c r="Q61" s="119" t="s">
        <v>601</v>
      </c>
      <c r="R61" s="119" t="s">
        <v>1088</v>
      </c>
      <c r="S61" s="126">
        <v>3.29</v>
      </c>
      <c r="T61" s="128"/>
      <c r="U61" s="129">
        <v>8.4</v>
      </c>
      <c r="V61" s="130"/>
      <c r="W61" s="126" t="s">
        <v>33</v>
      </c>
      <c r="X61" s="119" t="s">
        <v>45</v>
      </c>
      <c r="Y61" s="128" t="str">
        <f>VLOOKUP(A61,[5]Sheet1!$A$1:$M$145,13,0)</f>
        <v>3867 /QĐ-ĐHKT ngày 14 tháng 12 năm 2020</v>
      </c>
      <c r="Z61" s="126" t="str">
        <f>VLOOKUP(A61,[5]Sheet1!$A$1:$E$145,5,0)</f>
        <v>PGS.TS. Hoàng Văn Hải</v>
      </c>
      <c r="AA61" s="126" t="str">
        <f>VLOOKUP(A61,[5]Sheet1!$A$1:$F$145,6,0)</f>
        <v>TS. Lưu Thị Minh Ngọc</v>
      </c>
      <c r="AB61" s="126" t="str">
        <f>VLOOKUP(A61,[5]Sheet1!$A$1:$G$145,7,0)</f>
        <v>TS. Nguyễn Thế Anh</v>
      </c>
      <c r="AC61" s="126" t="str">
        <f>VLOOKUP(A61,[5]Sheet1!$A$1:$H$145,8,0)</f>
        <v>TS. Phạm Việt Thắng</v>
      </c>
      <c r="AD61" s="126" t="str">
        <f>VLOOKUP(A61,[5]Sheet1!$A$1:$I$145,9,0)</f>
        <v>TS. Nguyễn Hồng Chỉnh</v>
      </c>
      <c r="AE61" s="126" t="str">
        <f>VLOOKUP(A61,[5]Sheet1!$A$1:$L$146,12,0)</f>
        <v>ngày 23 tháng 12 năm 2020</v>
      </c>
      <c r="AF61" s="119" t="str">
        <f>VLOOKUP(A61,'DS 4.2020'!A61:AF211,32,)</f>
        <v>0357839009</v>
      </c>
      <c r="AG61" s="119" t="str">
        <f>VLOOKUP(A61,'DS 4.2020'!A61:AG211,33,0)</f>
        <v>lanhuong26139@gmail.com</v>
      </c>
      <c r="AH61" s="133"/>
      <c r="AI61" s="133" t="s">
        <v>1290</v>
      </c>
      <c r="AJ61" s="2" t="e">
        <f>VLOOKUP(A62,[1]QLKT!$AA$10:$AC$111,3,0)</f>
        <v>#N/A</v>
      </c>
      <c r="AK61" s="2" t="e">
        <f>VLOOKUP(A61,[4]Sheet1!$A$1:$E$81,5,0)</f>
        <v>#N/A</v>
      </c>
    </row>
    <row r="62" spans="1:37" ht="99">
      <c r="A62" s="21" t="str">
        <f t="shared" si="0"/>
        <v>Nguyễn Thị Hương 11/05/1992</v>
      </c>
      <c r="B62" s="119">
        <v>56</v>
      </c>
      <c r="C62" s="125">
        <f>VLOOKUP(A62,'[2]tong 2 dot'!$A$7:$C$359,3,0)</f>
        <v>18057008</v>
      </c>
      <c r="D62" s="121" t="s">
        <v>103</v>
      </c>
      <c r="E62" s="122" t="s">
        <v>282</v>
      </c>
      <c r="F62" s="123"/>
      <c r="G62" s="124" t="s">
        <v>475</v>
      </c>
      <c r="H62" s="119" t="str">
        <f>VLOOKUP(A62,'[2]tong 2 dot'!$A$7:$G$379,7,0)</f>
        <v>Hà Nội</v>
      </c>
      <c r="I62" s="119" t="str">
        <f>VLOOKUP(A62,'[2]tong 2 dot'!$A$7:$E$379,5,0)</f>
        <v>Nữ</v>
      </c>
      <c r="J62" s="119" t="s">
        <v>660</v>
      </c>
      <c r="K62" s="119" t="str">
        <f>VLOOKUP(A62,'[2]tong 2 dot'!$A$7:$J$379,10,0)</f>
        <v>QH-2018-E</v>
      </c>
      <c r="L62" s="119">
        <v>8340201</v>
      </c>
      <c r="M62" s="126"/>
      <c r="N62" s="126" t="s">
        <v>1208</v>
      </c>
      <c r="O62" s="119" t="str">
        <f>VLOOKUP(A62,'[3]fie nguon'!$C$2:$L$348,10,0)</f>
        <v>Sự hài lòng của khách hàng cá nhân đối với dịch vụ ngân hàng điện tử tại các Ngân Hàng Thương Mại Cổ Phần trên địa bàn thành phố Hà Nội</v>
      </c>
      <c r="P62" s="119" t="str">
        <f>VLOOKUP(A62,'[3]fie nguon'!$C$2:$N$348,12,0)</f>
        <v>PGS.TS. Phạm Thị Liên</v>
      </c>
      <c r="Q62" s="119" t="str">
        <f>VLOOKUP(A62,'[3]fie nguon'!$C$2:$O$348,13,0)</f>
        <v>Khoa Quốc tế - ĐHQGHN</v>
      </c>
      <c r="R62" s="119" t="str">
        <f>VLOOKUP(A62,'[3]fie nguon'!$C$2:$T$349,18,0)</f>
        <v>2892/ĐHKT-QĐ ngày 3/10/2019</v>
      </c>
      <c r="S62" s="126">
        <v>3.28</v>
      </c>
      <c r="T62" s="128"/>
      <c r="U62" s="129">
        <v>8.5</v>
      </c>
      <c r="V62" s="130"/>
      <c r="W62" s="126" t="s">
        <v>37</v>
      </c>
      <c r="X62" s="119" t="str">
        <f>VLOOKUP(A62,'[2]tong 2 dot'!$A$7:$K$379,11,0)</f>
        <v>2052/QĐ-ĐHKT ngày 2/8/2018</v>
      </c>
      <c r="Y62" s="128" t="str">
        <f>VLOOKUP(A62,[5]Sheet1!$A$1:$M$145,13,0)</f>
        <v>3817 /QĐ-ĐHKT ngày 11 tháng 12 năm 2020</v>
      </c>
      <c r="Z62" s="126" t="str">
        <f>VLOOKUP(A62,[5]Sheet1!$A$1:$E$145,5,0)</f>
        <v>PGS.TS. Lê Trung Thành</v>
      </c>
      <c r="AA62" s="126" t="str">
        <f>VLOOKUP(A62,[5]Sheet1!$A$1:$F$145,6,0)</f>
        <v>PGS.TS. Lưu Thị Hương</v>
      </c>
      <c r="AB62" s="126" t="str">
        <f>VLOOKUP(A62,[5]Sheet1!$A$1:$G$145,7,0)</f>
        <v>PGS.TS. Nguyễn Văn Định</v>
      </c>
      <c r="AC62" s="126" t="str">
        <f>VLOOKUP(A62,[5]Sheet1!$A$1:$H$145,8,0)</f>
        <v>TS. Lê Hồng Hạnh</v>
      </c>
      <c r="AD62" s="126" t="str">
        <f>VLOOKUP(A62,[5]Sheet1!$A$1:$I$145,9,0)</f>
        <v>TS. Đinh Thị Thanh Vân</v>
      </c>
      <c r="AE62" s="126" t="str">
        <f>VLOOKUP(A62,[5]Sheet1!$A$1:$L$146,12,0)</f>
        <v>ngày 22 tháng 12 năm 2020</v>
      </c>
      <c r="AF62" s="119" t="str">
        <f>VLOOKUP(A62,'DS 4.2020'!A62:AF212,32,)</f>
        <v>0987401896</v>
      </c>
      <c r="AG62" s="119" t="str">
        <f>VLOOKUP(A62,'DS 4.2020'!A62:AG212,33,0)</f>
        <v>huongnguyen92.neu@gmail.com</v>
      </c>
      <c r="AH62" s="133" t="s">
        <v>1290</v>
      </c>
      <c r="AI62" s="133"/>
      <c r="AJ62" s="2" t="str">
        <f>VLOOKUP(A63,[1]QLKT!$AA$10:$AC$111,3,0)</f>
        <v>a</v>
      </c>
      <c r="AK62" s="2" t="e">
        <f>VLOOKUP(A62,[4]Sheet1!$A$1:$E$81,5,0)</f>
        <v>#N/A</v>
      </c>
    </row>
    <row r="63" spans="1:37" ht="63">
      <c r="A63" s="21" t="str">
        <f t="shared" si="0"/>
        <v>Nguyễn Thu Hương 05/09/1991</v>
      </c>
      <c r="B63" s="119">
        <v>57</v>
      </c>
      <c r="C63" s="125">
        <v>18057537</v>
      </c>
      <c r="D63" s="121" t="s">
        <v>281</v>
      </c>
      <c r="E63" s="122" t="s">
        <v>282</v>
      </c>
      <c r="F63" s="123"/>
      <c r="G63" s="124" t="s">
        <v>283</v>
      </c>
      <c r="H63" s="119" t="s">
        <v>42</v>
      </c>
      <c r="I63" s="119" t="s">
        <v>38</v>
      </c>
      <c r="J63" s="119" t="s">
        <v>40</v>
      </c>
      <c r="K63" s="119" t="s">
        <v>47</v>
      </c>
      <c r="L63" s="119">
        <v>8340410</v>
      </c>
      <c r="M63" s="126" t="s">
        <v>41</v>
      </c>
      <c r="N63" s="126" t="s">
        <v>1208</v>
      </c>
      <c r="O63" s="119" t="s">
        <v>284</v>
      </c>
      <c r="P63" s="119" t="s">
        <v>285</v>
      </c>
      <c r="Q63" s="119" t="s">
        <v>120</v>
      </c>
      <c r="R63" s="119" t="s">
        <v>286</v>
      </c>
      <c r="S63" s="126">
        <v>3.23</v>
      </c>
      <c r="T63" s="128"/>
      <c r="U63" s="129">
        <v>8.6</v>
      </c>
      <c r="V63" s="130"/>
      <c r="W63" s="126" t="s">
        <v>33</v>
      </c>
      <c r="X63" s="119" t="s">
        <v>79</v>
      </c>
      <c r="Y63" s="128" t="str">
        <f>VLOOKUP(A63,[5]Sheet1!$A$1:$M$145,13,0)</f>
        <v>4014 /QĐ-ĐHKT ngày 21 tháng 12 năm 2020</v>
      </c>
      <c r="Z63" s="126" t="str">
        <f>VLOOKUP(A63,[5]Sheet1!$A$1:$E$145,5,0)</f>
        <v>PGS.TS. Lê Danh Tốn</v>
      </c>
      <c r="AA63" s="126" t="str">
        <f>VLOOKUP(A63,[5]Sheet1!$A$1:$F$145,6,0)</f>
        <v>TS. Lê Xuân Sang</v>
      </c>
      <c r="AB63" s="126" t="str">
        <f>VLOOKUP(A63,[5]Sheet1!$A$1:$G$145,7,0)</f>
        <v>PGS.TS. Phạm Thị Hồng Điệp</v>
      </c>
      <c r="AC63" s="126" t="str">
        <f>VLOOKUP(A63,[5]Sheet1!$A$1:$H$145,8,0)</f>
        <v>TS. Lê Thị Hồng Điệp</v>
      </c>
      <c r="AD63" s="126" t="str">
        <f>VLOOKUP(A63,[5]Sheet1!$A$1:$I$145,9,0)</f>
        <v>TS. Đinh Quang Ty</v>
      </c>
      <c r="AE63" s="126" t="str">
        <f>VLOOKUP(A63,[5]Sheet1!$A$1:$L$146,12,0)</f>
        <v>ngày 7 tháng 1 năm 2021</v>
      </c>
      <c r="AF63" s="119" t="e">
        <f>VLOOKUP(A63,'DS 4.2020'!A63:AF213,32,)</f>
        <v>#N/A</v>
      </c>
      <c r="AG63" s="119" t="e">
        <f>VLOOKUP(A63,'DS 4.2020'!A63:AG213,33,0)</f>
        <v>#N/A</v>
      </c>
      <c r="AH63" s="133" t="s">
        <v>1290</v>
      </c>
      <c r="AI63" s="133"/>
      <c r="AJ63" s="2" t="str">
        <f>VLOOKUP(A64,[1]QLKT!$AA$10:$AC$111,3,0)</f>
        <v>a</v>
      </c>
      <c r="AK63" s="2" t="e">
        <f>VLOOKUP(A63,[4]Sheet1!$A$1:$E$81,5,0)</f>
        <v>#N/A</v>
      </c>
    </row>
    <row r="64" spans="1:37" ht="66">
      <c r="A64" s="21" t="str">
        <f t="shared" si="0"/>
        <v>Nguyễn Hồng Khang 27/06/1979</v>
      </c>
      <c r="B64" s="119">
        <v>58</v>
      </c>
      <c r="C64" s="125">
        <f>VLOOKUP(A64,'[2]tong 2 dot'!$A$7:$C$359,3,0)</f>
        <v>18057540</v>
      </c>
      <c r="D64" s="121" t="s">
        <v>97</v>
      </c>
      <c r="E64" s="122" t="s">
        <v>98</v>
      </c>
      <c r="F64" s="123"/>
      <c r="G64" s="124" t="s">
        <v>99</v>
      </c>
      <c r="H64" s="119" t="str">
        <f>VLOOKUP(A64,'[2]tong 2 dot'!$A$7:$G$379,7,0)</f>
        <v>Hà Tĩnh</v>
      </c>
      <c r="I64" s="119" t="str">
        <f>VLOOKUP(A64,'[2]tong 2 dot'!$A$7:$E$379,5,0)</f>
        <v>Nam</v>
      </c>
      <c r="J64" s="119" t="s">
        <v>40</v>
      </c>
      <c r="K64" s="119" t="str">
        <f>VLOOKUP(A64,'[2]tong 2 dot'!$A$7:$J$379,10,0)</f>
        <v>QH-2018-E</v>
      </c>
      <c r="L64" s="119">
        <v>8340410</v>
      </c>
      <c r="M64" s="126" t="s">
        <v>100</v>
      </c>
      <c r="N64" s="126" t="s">
        <v>1208</v>
      </c>
      <c r="O64" s="119" t="str">
        <f>VLOOKUP(A64,'[3]fie nguon'!$C$2:$L$348,10,0)</f>
        <v>Quản lý nhân lực tại Sở Khoa học và Công nghệ thành phố Hà Nội</v>
      </c>
      <c r="P64" s="119" t="str">
        <f>VLOOKUP(A64,'[3]fie nguon'!$C$2:$N$348,12,0)</f>
        <v>TS. Hoàng Khắc Lịch</v>
      </c>
      <c r="Q64" s="119" t="str">
        <f>VLOOKUP(A64,'[3]fie nguon'!$C$2:$O$348,13,0)</f>
        <v xml:space="preserve"> Trường ĐH Kinh tế, ĐHQG Hà Nội</v>
      </c>
      <c r="R64" s="119" t="str">
        <f>VLOOKUP(A64,'[3]fie nguon'!$C$2:$T$349,18,0)</f>
        <v>551/QĐ-ĐHKT ngày 19/03/2020</v>
      </c>
      <c r="S64" s="126">
        <v>3.05</v>
      </c>
      <c r="T64" s="128"/>
      <c r="U64" s="129">
        <v>8.9</v>
      </c>
      <c r="V64" s="130"/>
      <c r="W64" s="126" t="s">
        <v>33</v>
      </c>
      <c r="X64" s="119" t="str">
        <f>VLOOKUP(A64,'[2]tong 2 dot'!$A$7:$K$379,11,0)</f>
        <v>3286/QĐ-ĐHKT ngày 7/12/2018</v>
      </c>
      <c r="Y64" s="128" t="str">
        <f>VLOOKUP(A64,[5]Sheet1!$A$1:$M$145,13,0)</f>
        <v>4017 /QĐ-ĐHKT ngày 21 tháng 12 năm 2020</v>
      </c>
      <c r="Z64" s="126" t="str">
        <f>VLOOKUP(A64,[5]Sheet1!$A$1:$E$145,5,0)</f>
        <v>GS.TS. Phan Huy Đường</v>
      </c>
      <c r="AA64" s="126" t="str">
        <f>VLOOKUP(A64,[5]Sheet1!$A$1:$F$145,6,0)</f>
        <v>TS. Trần Quang Tuyến</v>
      </c>
      <c r="AB64" s="126" t="str">
        <f>VLOOKUP(A64,[5]Sheet1!$A$1:$G$145,7,0)</f>
        <v>TS. Phạm Cảnh Huy</v>
      </c>
      <c r="AC64" s="126" t="str">
        <f>VLOOKUP(A64,[5]Sheet1!$A$1:$H$145,8,0)</f>
        <v>TS. Hoàng Triều Hoa</v>
      </c>
      <c r="AD64" s="126" t="str">
        <f>VLOOKUP(A64,[5]Sheet1!$A$1:$I$145,9,0)</f>
        <v>PGS.TS. Nguyễn Anh Tuấn</v>
      </c>
      <c r="AE64" s="126" t="s">
        <v>1274</v>
      </c>
      <c r="AF64" s="119" t="e">
        <f>VLOOKUP(A64,'DS 4.2020'!A64:AF214,32,)</f>
        <v>#N/A</v>
      </c>
      <c r="AG64" s="119" t="e">
        <f>VLOOKUP(A64,'DS 4.2020'!A64:AG214,33,0)</f>
        <v>#N/A</v>
      </c>
      <c r="AH64" s="133" t="s">
        <v>1290</v>
      </c>
      <c r="AI64" s="133"/>
      <c r="AJ64" s="2" t="e">
        <f>VLOOKUP(A65,[1]QLKT!$AA$10:$AC$111,3,0)</f>
        <v>#N/A</v>
      </c>
      <c r="AK64" s="2" t="e">
        <f>VLOOKUP(A64,[4]Sheet1!$A$1:$E$81,5,0)</f>
        <v>#N/A</v>
      </c>
    </row>
    <row r="65" spans="1:37" ht="66">
      <c r="A65" s="21" t="str">
        <f t="shared" si="0"/>
        <v>Nguyễn Đăng Khoa 12/02/1979</v>
      </c>
      <c r="B65" s="119">
        <v>59</v>
      </c>
      <c r="C65" s="125">
        <v>18057541</v>
      </c>
      <c r="D65" s="121" t="s">
        <v>606</v>
      </c>
      <c r="E65" s="122" t="s">
        <v>607</v>
      </c>
      <c r="F65" s="123"/>
      <c r="G65" s="124" t="s">
        <v>608</v>
      </c>
      <c r="H65" s="119" t="s">
        <v>42</v>
      </c>
      <c r="I65" s="119" t="s">
        <v>35</v>
      </c>
      <c r="J65" s="119" t="s">
        <v>40</v>
      </c>
      <c r="K65" s="119" t="s">
        <v>47</v>
      </c>
      <c r="L65" s="119">
        <v>8340410</v>
      </c>
      <c r="M65" s="126"/>
      <c r="N65" s="126" t="s">
        <v>1208</v>
      </c>
      <c r="O65" s="119" t="str">
        <f>VLOOKUP(A65,'[3]fie nguon'!$C$2:$L$348,10,0)</f>
        <v>Phát triển nhân lực công chức lãnh đạo, quản lý tại Kiểm toán nhà nước Việt Nam</v>
      </c>
      <c r="P65" s="119" t="str">
        <f>VLOOKUP(A65,'[3]fie nguon'!$C$2:$N$348,12,0)</f>
        <v>PGS.TS Phạm Thị Hồng Điệp</v>
      </c>
      <c r="Q65" s="119" t="str">
        <f>VLOOKUP(A65,'[3]fie nguon'!$C$2:$O$348,13,0)</f>
        <v xml:space="preserve"> Trường ĐH Kinh tế, ĐHQG Hà Nội</v>
      </c>
      <c r="R65" s="119" t="str">
        <f>VLOOKUP(A65,'[3]fie nguon'!$C$2:$T$349,18,0)</f>
        <v>552/QĐ-ĐHKT ngày 19/03/2020</v>
      </c>
      <c r="S65" s="126">
        <v>3.25</v>
      </c>
      <c r="T65" s="128"/>
      <c r="U65" s="129">
        <v>8.8000000000000007</v>
      </c>
      <c r="V65" s="130"/>
      <c r="W65" s="126" t="s">
        <v>33</v>
      </c>
      <c r="X65" s="119" t="s">
        <v>1281</v>
      </c>
      <c r="Y65" s="128" t="str">
        <f>VLOOKUP(A65,[5]Sheet1!$A$1:$M$145,13,0)</f>
        <v>3988 /QĐ-ĐHKT ngày 21 tháng 12 năm 2020</v>
      </c>
      <c r="Z65" s="126" t="str">
        <f>VLOOKUP(A65,[5]Sheet1!$A$1:$E$145,5,0)</f>
        <v>PGS.TS. Trần Đức Hiệp</v>
      </c>
      <c r="AA65" s="126" t="str">
        <f>VLOOKUP(A65,[5]Sheet1!$A$1:$F$145,6,0)</f>
        <v>PGS.TS. Nguyễn Chiến Thắng</v>
      </c>
      <c r="AB65" s="126" t="str">
        <f>VLOOKUP(A65,[5]Sheet1!$A$1:$G$145,7,0)</f>
        <v>TS. Nguyễn Thế Vinh</v>
      </c>
      <c r="AC65" s="126" t="str">
        <f>VLOOKUP(A65,[5]Sheet1!$A$1:$H$145,8,0)</f>
        <v>TS. Nguyễn Thùy Anh</v>
      </c>
      <c r="AD65" s="126" t="str">
        <f>VLOOKUP(A65,[5]Sheet1!$A$1:$I$145,9,0)</f>
        <v>PGS.TS. Đinh Văn Thông</v>
      </c>
      <c r="AE65" s="126" t="str">
        <f>VLOOKUP(A65,[5]Sheet1!$A$1:$L$146,12,0)</f>
        <v>ngày 8 tháng 1 năm 2021</v>
      </c>
      <c r="AF65" s="119" t="str">
        <f>VLOOKUP(A65,'DS 4.2020'!A65:AF215,32,)</f>
        <v>0904728228</v>
      </c>
      <c r="AG65" s="119" t="str">
        <f>VLOOKUP(A65,'DS 4.2020'!A65:AG215,33,0)</f>
        <v>dangkhoasav@gmail.com</v>
      </c>
      <c r="AH65" s="133" t="s">
        <v>1290</v>
      </c>
      <c r="AI65" s="133"/>
      <c r="AJ65" s="2" t="e">
        <f>VLOOKUP(A66,[1]QLKT!$AA$10:$AC$111,3,0)</f>
        <v>#N/A</v>
      </c>
      <c r="AK65" s="2"/>
    </row>
    <row r="66" spans="1:37" ht="66">
      <c r="A66" s="21" t="str">
        <f t="shared" si="0"/>
        <v>Phạm Thế Lam 12/12/1982</v>
      </c>
      <c r="B66" s="119">
        <v>60</v>
      </c>
      <c r="C66" s="125">
        <f>VLOOKUP(A66,'[2]tong 2 dot'!$A$7:$C$359,3,0)</f>
        <v>18057614</v>
      </c>
      <c r="D66" s="121" t="s">
        <v>1079</v>
      </c>
      <c r="E66" s="122" t="s">
        <v>1080</v>
      </c>
      <c r="F66" s="123"/>
      <c r="G66" s="124" t="s">
        <v>1081</v>
      </c>
      <c r="H66" s="119" t="str">
        <f>VLOOKUP(A66,'[2]tong 2 dot'!$A$7:$G$379,7,0)</f>
        <v>Hà Nội</v>
      </c>
      <c r="I66" s="119" t="str">
        <f>VLOOKUP(A66,'[2]tong 2 dot'!$A$7:$E$379,5,0)</f>
        <v>Nam</v>
      </c>
      <c r="J66" s="119" t="s">
        <v>251</v>
      </c>
      <c r="K66" s="119" t="str">
        <f>VLOOKUP(A66,'[2]tong 2 dot'!$A$7:$J$379,10,0)</f>
        <v>QH-2018-E</v>
      </c>
      <c r="L66" s="119">
        <v>8340101</v>
      </c>
      <c r="M66" s="126" t="s">
        <v>106</v>
      </c>
      <c r="N66" s="126" t="s">
        <v>1208</v>
      </c>
      <c r="O66" s="119" t="str">
        <f>VLOOKUP(A66,'[3]fie nguon'!$C$2:$L$348,10,0)</f>
        <v>Hoạt động Marketing sản phẩm bảo hiểm du lịch quốc tế của Tổng công ty Cổ phần Bảo hiểm Bưu điện</v>
      </c>
      <c r="P66" s="119" t="str">
        <f>VLOOKUP(A66,'[3]fie nguon'!$C$2:$N$348,12,0)</f>
        <v>TS. Vũ Thị Minh Hiền</v>
      </c>
      <c r="Q66" s="119" t="str">
        <f>VLOOKUP(A66,'[3]fie nguon'!$C$2:$O$348,13,0)</f>
        <v>Nguyên Cán bộ Trường ĐH Kinh tế, ĐHQGHN</v>
      </c>
      <c r="R66" s="119" t="str">
        <f>VLOOKUP(A66,'[3]fie nguon'!$C$2:$T$349,18,0)</f>
        <v>615/QĐ-ĐHKT ngày 19/03/2020</v>
      </c>
      <c r="S66" s="126">
        <v>2.91</v>
      </c>
      <c r="T66" s="128"/>
      <c r="U66" s="129">
        <v>8.6999999999999993</v>
      </c>
      <c r="V66" s="130"/>
      <c r="W66" s="126" t="s">
        <v>33</v>
      </c>
      <c r="X66" s="119" t="str">
        <f>VLOOKUP(A66,'[2]tong 2 dot'!$A$7:$K$379,11,0)</f>
        <v>3286/QĐ-ĐHKT ngày 7/12/2018</v>
      </c>
      <c r="Y66" s="128" t="str">
        <f>VLOOKUP(A66,[5]Sheet1!$A$1:$M$145,13,0)</f>
        <v>3863 /QĐ-ĐHKT ngày 14 tháng 12 năm 2020</v>
      </c>
      <c r="Z66" s="126" t="str">
        <f>VLOOKUP(A66,[5]Sheet1!$A$1:$E$145,5,0)</f>
        <v>PGS.TS. Nguyễn Mạnh Tuân</v>
      </c>
      <c r="AA66" s="126" t="str">
        <f>VLOOKUP(A66,[5]Sheet1!$A$1:$F$145,6,0)</f>
        <v>PGS.TS. Nhâm Phong Tuân</v>
      </c>
      <c r="AB66" s="126" t="str">
        <f>VLOOKUP(A66,[5]Sheet1!$A$1:$G$145,7,0)</f>
        <v>PGS.TS. Lê Thái Phong</v>
      </c>
      <c r="AC66" s="126" t="str">
        <f>VLOOKUP(A66,[5]Sheet1!$A$1:$H$145,8,0)</f>
        <v>TS. Nguyễn Thu Hà</v>
      </c>
      <c r="AD66" s="126" t="str">
        <f>VLOOKUP(A66,[5]Sheet1!$A$1:$I$145,9,0)</f>
        <v>PGS.TS. Mai Thanh Lan</v>
      </c>
      <c r="AE66" s="126" t="s">
        <v>1274</v>
      </c>
      <c r="AF66" s="119" t="str">
        <f>VLOOKUP(A66,'DS 4.2020'!A66:AF216,32,)</f>
        <v>0943114498</v>
      </c>
      <c r="AG66" s="119" t="str">
        <f>VLOOKUP(A66,'DS 4.2020'!A66:AG216,33,0)</f>
        <v>lam309@gmail.com</v>
      </c>
      <c r="AH66" s="133"/>
      <c r="AI66" s="133"/>
      <c r="AJ66" s="2" t="e">
        <f>VLOOKUP(A67,[1]QLKT!$AA$10:$AC$111,3,0)</f>
        <v>#N/A</v>
      </c>
      <c r="AK66" s="2"/>
    </row>
    <row r="67" spans="1:37" ht="66">
      <c r="A67" s="21" t="str">
        <f t="shared" si="0"/>
        <v>Nguyễn Thế Lâm 02/11/1995</v>
      </c>
      <c r="B67" s="119">
        <v>61</v>
      </c>
      <c r="C67" s="125">
        <f>VLOOKUP(A67,'[2]tong 2 dot'!$A$7:$C$359,3,0)</f>
        <v>18057665</v>
      </c>
      <c r="D67" s="121" t="s">
        <v>295</v>
      </c>
      <c r="E67" s="122" t="s">
        <v>296</v>
      </c>
      <c r="F67" s="123"/>
      <c r="G67" s="124" t="s">
        <v>297</v>
      </c>
      <c r="H67" s="119" t="str">
        <f>VLOOKUP(A67,'[2]tong 2 dot'!$A$7:$G$379,7,0)</f>
        <v>Thái Bình</v>
      </c>
      <c r="I67" s="119" t="str">
        <f>VLOOKUP(A67,'[2]tong 2 dot'!$A$7:$E$379,5,0)</f>
        <v>Nam</v>
      </c>
      <c r="J67" s="119" t="str">
        <f>VLOOKUP(A67,'[2]tong 2 dot'!$A$7:$H$379,8,0)</f>
        <v>Kế toán</v>
      </c>
      <c r="K67" s="119" t="str">
        <f>VLOOKUP(A67,'[2]tong 2 dot'!$A$7:$J$379,10,0)</f>
        <v>QH-2018-E</v>
      </c>
      <c r="L67" s="119">
        <v>8340301</v>
      </c>
      <c r="M67" s="126" t="s">
        <v>292</v>
      </c>
      <c r="N67" s="126" t="s">
        <v>1208</v>
      </c>
      <c r="O67" s="119" t="str">
        <f>VLOOKUP(A67,'[3]fie nguon'!$C$2:$L$348,10,0)</f>
        <v>Kiểm soát nội bộ quy trình cho vay tại Ngân hàng TMCP Ngoại Thương Việt Nam - Chi nhánh Sở Giao dịch</v>
      </c>
      <c r="P67" s="119" t="str">
        <f>VLOOKUP(A67,'[3]fie nguon'!$C$2:$N$348,12,0)</f>
        <v>PGS.TS Nguyễn Phú Giang</v>
      </c>
      <c r="Q67" s="119" t="str">
        <f>VLOOKUP(A67,'[3]fie nguon'!$C$2:$O$348,13,0)</f>
        <v>Trường ĐH Thương Mại</v>
      </c>
      <c r="R67" s="119" t="str">
        <f>VLOOKUP(A67,'[3]fie nguon'!$C$2:$T$349,18,0)</f>
        <v>638/QĐ-ĐHKT ngày 19/03/2020</v>
      </c>
      <c r="S67" s="126">
        <v>3.38</v>
      </c>
      <c r="T67" s="128"/>
      <c r="U67" s="129">
        <v>8.6999999999999993</v>
      </c>
      <c r="V67" s="130"/>
      <c r="W67" s="126" t="s">
        <v>37</v>
      </c>
      <c r="X67" s="119" t="str">
        <f>VLOOKUP(A67,'[2]tong 2 dot'!$A$7:$K$379,11,0)</f>
        <v>3286/QĐ-ĐHKT ngày 7/12/2018</v>
      </c>
      <c r="Y67" s="128" t="str">
        <f>VLOOKUP(A67,[5]Sheet1!$A$1:$M$145,13,0)</f>
        <v>3758 /QĐ-ĐHKT ngày 8 tháng 12 năm 2020</v>
      </c>
      <c r="Z67" s="126" t="str">
        <f>VLOOKUP(A67,[5]Sheet1!$A$1:$E$145,5,0)</f>
        <v>PGS.TS. Nguyễn Hữu Ánh </v>
      </c>
      <c r="AA67" s="126" t="str">
        <f>VLOOKUP(A67,[5]Sheet1!$A$1:$F$145,6,0)</f>
        <v>TS. Trần Thế Nữ</v>
      </c>
      <c r="AB67" s="126" t="str">
        <f>VLOOKUP(A67,[5]Sheet1!$A$1:$G$145,7,0)</f>
        <v>TS. Nguyễn Thị Diệu Thu</v>
      </c>
      <c r="AC67" s="126" t="str">
        <f>VLOOKUP(A67,[5]Sheet1!$A$1:$H$145,8,0)</f>
        <v>TS. Nguyễn Thị Thanh Hải</v>
      </c>
      <c r="AD67" s="126" t="str">
        <f>VLOOKUP(A67,[5]Sheet1!$A$1:$I$145,9,0)</f>
        <v>TS. Phan Thị Anh Đào </v>
      </c>
      <c r="AE67" s="126" t="str">
        <f>VLOOKUP(A67,[5]Sheet1!$A$1:$L$146,12,0)</f>
        <v>ngày 26 tháng 12 năm 2020</v>
      </c>
      <c r="AF67" s="119" t="e">
        <f>VLOOKUP(A67,'DS 4.2020'!A67:AF217,32,)</f>
        <v>#N/A</v>
      </c>
      <c r="AG67" s="119" t="e">
        <f>VLOOKUP(A67,'DS 4.2020'!A67:AG217,33,0)</f>
        <v>#N/A</v>
      </c>
      <c r="AH67" s="133" t="s">
        <v>1290</v>
      </c>
      <c r="AI67" s="133"/>
      <c r="AJ67" s="2" t="str">
        <f>VLOOKUP(A68,[1]QLKT!$AA$10:$AC$111,3,0)</f>
        <v>a</v>
      </c>
      <c r="AK67" s="2"/>
    </row>
    <row r="68" spans="1:37" ht="63">
      <c r="A68" s="21" t="str">
        <f t="shared" si="0"/>
        <v>Hoàng Thị Nhật Lệ 01/10/1991</v>
      </c>
      <c r="B68" s="119">
        <v>62</v>
      </c>
      <c r="C68" s="125">
        <f>VLOOKUP(A68,'[2]tong 2 dot'!$A$7:$C$359,3,0)</f>
        <v>18057542</v>
      </c>
      <c r="D68" s="121" t="s">
        <v>222</v>
      </c>
      <c r="E68" s="122" t="s">
        <v>223</v>
      </c>
      <c r="F68" s="123"/>
      <c r="G68" s="124" t="s">
        <v>224</v>
      </c>
      <c r="H68" s="119" t="str">
        <f>VLOOKUP(A68,'[2]tong 2 dot'!$A$7:$G$379,7,0)</f>
        <v>Cao Bằng</v>
      </c>
      <c r="I68" s="119" t="str">
        <f>VLOOKUP(A68,'[2]tong 2 dot'!$A$7:$E$379,5,0)</f>
        <v>Nữ</v>
      </c>
      <c r="J68" s="119" t="s">
        <v>40</v>
      </c>
      <c r="K68" s="119" t="str">
        <f>VLOOKUP(A68,'[2]tong 2 dot'!$A$7:$J$379,10,0)</f>
        <v>QH-2018-E</v>
      </c>
      <c r="L68" s="119">
        <v>8340410</v>
      </c>
      <c r="M68" s="126" t="s">
        <v>41</v>
      </c>
      <c r="N68" s="126" t="s">
        <v>1208</v>
      </c>
      <c r="O68" s="119" t="str">
        <f>VLOOKUP(A68,'[3]fie nguon'!$C$2:$L$348,10,0)</f>
        <v>Hoạt động kiểm tra hàng hóa xuất nhập khẩu tại Chi cục Hải quan Bắc Hà Nội</v>
      </c>
      <c r="P68" s="119" t="str">
        <f>VLOOKUP(A68,'[3]fie nguon'!$C$2:$N$348,12,0)</f>
        <v>PGS.TS. Đinh Văn Thông</v>
      </c>
      <c r="Q68" s="119" t="str">
        <f>VLOOKUP(A68,'[3]fie nguon'!$C$2:$O$348,13,0)</f>
        <v xml:space="preserve"> Trường ĐH Kinh tế, ĐHQG Hà Nội</v>
      </c>
      <c r="R68" s="119" t="str">
        <f>VLOOKUP(A68,'[3]fie nguon'!$C$2:$T$349,18,0)</f>
        <v>777/QĐ-ĐHKT ngày 31/3/2020</v>
      </c>
      <c r="S68" s="126">
        <v>3.13</v>
      </c>
      <c r="T68" s="128"/>
      <c r="U68" s="129">
        <v>8.4</v>
      </c>
      <c r="V68" s="130"/>
      <c r="W68" s="126" t="s">
        <v>33</v>
      </c>
      <c r="X68" s="119" t="str">
        <f>VLOOKUP(A68,'[2]tong 2 dot'!$A$7:$K$379,11,0)</f>
        <v>3286/QĐ-ĐHKT ngày 7/12/2018</v>
      </c>
      <c r="Y68" s="128" t="str">
        <f>VLOOKUP(A68,[5]Sheet1!$A$1:$M$145,13,0)</f>
        <v>4005 /QĐ-ĐHKT ngày 21 tháng 12 năm 2020</v>
      </c>
      <c r="Z68" s="126" t="str">
        <f>VLOOKUP(A68,[5]Sheet1!$A$1:$E$145,5,0)</f>
        <v>PGS.TS. Nguyễn Trúc Lê</v>
      </c>
      <c r="AA68" s="126" t="str">
        <f>VLOOKUP(A68,[5]Sheet1!$A$1:$F$145,6,0)</f>
        <v>PGS.TS. Nguyễn Anh Tuấn</v>
      </c>
      <c r="AB68" s="126" t="str">
        <f>VLOOKUP(A68,[5]Sheet1!$A$1:$G$145,7,0)</f>
        <v>PGS.TS. Nguyễn An Thịnh</v>
      </c>
      <c r="AC68" s="126" t="str">
        <f>VLOOKUP(A68,[5]Sheet1!$A$1:$H$145,8,0)</f>
        <v>TS. Nguyễn Thùy Anh</v>
      </c>
      <c r="AD68" s="126" t="str">
        <f>VLOOKUP(A68,[5]Sheet1!$A$1:$I$145,9,0)</f>
        <v>PGS.TS. Lê Hùng Sơn</v>
      </c>
      <c r="AE68" s="126" t="s">
        <v>1275</v>
      </c>
      <c r="AF68" s="119" t="e">
        <f>VLOOKUP(A68,'DS 4.2020'!A68:AF218,32,)</f>
        <v>#N/A</v>
      </c>
      <c r="AG68" s="119" t="e">
        <f>VLOOKUP(A68,'DS 4.2020'!A68:AG218,33,0)</f>
        <v>#N/A</v>
      </c>
      <c r="AH68" s="136"/>
      <c r="AI68" s="136"/>
      <c r="AJ68" s="2" t="str">
        <f>VLOOKUP(A69,[1]QLKT!$AA$10:$AC$111,3,0)</f>
        <v>a</v>
      </c>
      <c r="AK68" s="2"/>
    </row>
    <row r="69" spans="1:37" ht="66">
      <c r="A69" s="21" t="str">
        <f t="shared" si="0"/>
        <v>Nguyễn Hồng Liên 02/05/1981</v>
      </c>
      <c r="B69" s="119">
        <v>63</v>
      </c>
      <c r="C69" s="125" t="s">
        <v>125</v>
      </c>
      <c r="D69" s="121" t="s">
        <v>97</v>
      </c>
      <c r="E69" s="122" t="s">
        <v>109</v>
      </c>
      <c r="F69" s="123"/>
      <c r="G69" s="124" t="s">
        <v>110</v>
      </c>
      <c r="H69" s="119" t="s">
        <v>42</v>
      </c>
      <c r="I69" s="119" t="s">
        <v>38</v>
      </c>
      <c r="J69" s="119" t="s">
        <v>40</v>
      </c>
      <c r="K69" s="119" t="s">
        <v>47</v>
      </c>
      <c r="L69" s="119">
        <v>8340410</v>
      </c>
      <c r="M69" s="126" t="s">
        <v>100</v>
      </c>
      <c r="N69" s="126" t="s">
        <v>1208</v>
      </c>
      <c r="O69" s="119" t="str">
        <f>VLOOKUP(A69,'[3]fie nguon'!$C$2:$L$348,10,0)</f>
        <v>Quản lý trang thiết bị máy soi của ngành Hải quan ở Việt Nam</v>
      </c>
      <c r="P69" s="119" t="str">
        <f>VLOOKUP(A69,'[3]fie nguon'!$C$2:$N$348,12,0)</f>
        <v>PGS.TS Nguyễn Trúc Lê</v>
      </c>
      <c r="Q69" s="119" t="str">
        <f>VLOOKUP(A69,'[3]fie nguon'!$C$2:$O$348,13,0)</f>
        <v xml:space="preserve"> Trường ĐH Kinh tế, ĐHQG Hà Nội</v>
      </c>
      <c r="R69" s="119" t="str">
        <f>VLOOKUP(A69,'[3]fie nguon'!$C$2:$T$349,18,0)</f>
        <v>553/QĐ-ĐHKT ngày 19/03/2020</v>
      </c>
      <c r="S69" s="126">
        <v>3.18</v>
      </c>
      <c r="T69" s="128"/>
      <c r="U69" s="129">
        <v>8.9</v>
      </c>
      <c r="V69" s="130"/>
      <c r="W69" s="126" t="s">
        <v>33</v>
      </c>
      <c r="X69" s="119" t="s">
        <v>1281</v>
      </c>
      <c r="Y69" s="128" t="str">
        <f>VLOOKUP(A69,[5]Sheet1!$A$1:$M$145,13,0)</f>
        <v>3984 /QĐ-ĐHKT ngày 21 tháng 12 năm 2020</v>
      </c>
      <c r="Z69" s="126" t="str">
        <f>VLOOKUP(A69,[5]Sheet1!$A$1:$E$145,5,0)</f>
        <v>GS.TS. Phan Huy Đường</v>
      </c>
      <c r="AA69" s="126" t="str">
        <f>VLOOKUP(A69,[5]Sheet1!$A$1:$F$145,6,0)</f>
        <v>PGS.TS. Nguyễn Hữu Đạt</v>
      </c>
      <c r="AB69" s="126" t="str">
        <f>VLOOKUP(A69,[5]Sheet1!$A$1:$G$145,7,0)</f>
        <v>PGS.TS. Lê Quốc Hội</v>
      </c>
      <c r="AC69" s="126" t="str">
        <f>VLOOKUP(A69,[5]Sheet1!$A$1:$H$145,8,0)</f>
        <v>TS. Lê Thị Hồng Điệp</v>
      </c>
      <c r="AD69" s="126" t="str">
        <f>VLOOKUP(A69,[5]Sheet1!$A$1:$I$145,9,0)</f>
        <v>PGS.TS. Vũ Đức Thanh</v>
      </c>
      <c r="AE69" s="126" t="str">
        <f>VLOOKUP(A69,[5]Sheet1!$A$1:$L$146,12,0)</f>
        <v>ngày 12 tháng 1 năm 2021</v>
      </c>
      <c r="AF69" s="119" t="e">
        <f>VLOOKUP(A69,'DS 4.2020'!A69:AF219,32,)</f>
        <v>#N/A</v>
      </c>
      <c r="AG69" s="119" t="e">
        <f>VLOOKUP(A69,'DS 4.2020'!A69:AG219,33,0)</f>
        <v>#N/A</v>
      </c>
      <c r="AH69" s="136" t="s">
        <v>1290</v>
      </c>
      <c r="AI69" s="136"/>
      <c r="AJ69" s="2" t="e">
        <f>VLOOKUP(A70,[1]QLKT!$AA$10:$AC$111,3,0)</f>
        <v>#N/A</v>
      </c>
      <c r="AK69" s="2"/>
    </row>
    <row r="70" spans="1:37" ht="66">
      <c r="A70" s="21" t="str">
        <f t="shared" si="0"/>
        <v>Đàm Thị Hải Linh 27/12/1991</v>
      </c>
      <c r="B70" s="119">
        <v>64</v>
      </c>
      <c r="C70" s="125">
        <f>VLOOKUP(A70,'[2]tong 2 dot'!$A$7:$C$359,3,0)</f>
        <v>18057718</v>
      </c>
      <c r="D70" s="121" t="s">
        <v>525</v>
      </c>
      <c r="E70" s="122" t="s">
        <v>359</v>
      </c>
      <c r="F70" s="123"/>
      <c r="G70" s="124" t="s">
        <v>526</v>
      </c>
      <c r="H70" s="119" t="str">
        <f>VLOOKUP(A70,'[2]tong 2 dot'!$A$7:$G$379,7,0)</f>
        <v>Hà Nội</v>
      </c>
      <c r="I70" s="119" t="str">
        <f>VLOOKUP(A70,'[2]tong 2 dot'!$A$7:$E$379,5,0)</f>
        <v>Nữ</v>
      </c>
      <c r="J70" s="119" t="s">
        <v>660</v>
      </c>
      <c r="K70" s="119" t="str">
        <f>VLOOKUP(A70,'[2]tong 2 dot'!$A$7:$J$379,10,0)</f>
        <v>QH-2018-E</v>
      </c>
      <c r="L70" s="119">
        <v>8340201</v>
      </c>
      <c r="M70" s="126"/>
      <c r="N70" s="126" t="s">
        <v>1208</v>
      </c>
      <c r="O70" s="119" t="str">
        <f>VLOOKUP(A70,'[3]fie nguon'!$C$2:$L$348,10,0)</f>
        <v>Đo lường rủi ro tín dụng theo Basel 2 tại ngân hàng TMCP Kỹ thương Việt Nam</v>
      </c>
      <c r="P70" s="119" t="str">
        <f>VLOOKUP(A70,'[3]fie nguon'!$C$2:$N$348,12,0)</f>
        <v>TS. Nguyễn Thị Nhung</v>
      </c>
      <c r="Q70" s="119" t="str">
        <f>VLOOKUP(A70,'[3]fie nguon'!$C$2:$O$348,13,0)</f>
        <v xml:space="preserve"> Trường ĐH Kinh tế, ĐHQG Hà Nội</v>
      </c>
      <c r="R70" s="119" t="str">
        <f>VLOOKUP(A70,'[3]fie nguon'!$C$2:$T$349,18,0)</f>
        <v>674/QĐ-ĐHKT ngày 19/03/2020</v>
      </c>
      <c r="S70" s="126">
        <v>3.2</v>
      </c>
      <c r="T70" s="128"/>
      <c r="U70" s="129">
        <v>8.3000000000000007</v>
      </c>
      <c r="V70" s="130"/>
      <c r="W70" s="126" t="s">
        <v>37</v>
      </c>
      <c r="X70" s="119" t="str">
        <f>VLOOKUP(A70,'[2]tong 2 dot'!$A$7:$K$379,11,0)</f>
        <v>3286/QĐ-ĐHKT ngày 7/12/2018</v>
      </c>
      <c r="Y70" s="128" t="str">
        <f>VLOOKUP(A70,[5]Sheet1!$A$1:$M$145,13,0)</f>
        <v>3818 /QĐ-ĐHKT ngày 11 tháng 12 năm 2020</v>
      </c>
      <c r="Z70" s="126" t="str">
        <f>VLOOKUP(A70,[5]Sheet1!$A$1:$E$145,5,0)</f>
        <v>PGS.TS. Lê Trung Thành</v>
      </c>
      <c r="AA70" s="126" t="str">
        <f>VLOOKUP(A70,[5]Sheet1!$A$1:$F$145,6,0)</f>
        <v>TS. Đinh Thị Thanh Vân</v>
      </c>
      <c r="AB70" s="126" t="str">
        <f>VLOOKUP(A70,[5]Sheet1!$A$1:$G$145,7,0)</f>
        <v>PGS.TS. Nguyễn Văn Định</v>
      </c>
      <c r="AC70" s="126" t="str">
        <f>VLOOKUP(A70,[5]Sheet1!$A$1:$H$145,8,0)</f>
        <v>TS. Lê Hồng Hạnh</v>
      </c>
      <c r="AD70" s="126" t="str">
        <f>VLOOKUP(A70,[5]Sheet1!$A$1:$I$145,9,0)</f>
        <v>PGS.TS. Lưu Thị Hương</v>
      </c>
      <c r="AE70" s="126" t="str">
        <f>VLOOKUP(A70,[5]Sheet1!$A$1:$L$146,12,0)</f>
        <v>ngày 22 tháng 12 năm 2020</v>
      </c>
      <c r="AF70" s="119" t="str">
        <f>VLOOKUP(A70,'DS 4.2020'!A70:AF220,32,)</f>
        <v>0987826782</v>
      </c>
      <c r="AG70" s="119" t="str">
        <f>VLOOKUP(A70,'DS 4.2020'!A70:AG220,33,0)</f>
        <v>lynhdamhai@gmail.com</v>
      </c>
      <c r="AH70" s="133" t="s">
        <v>1290</v>
      </c>
      <c r="AI70" s="133"/>
      <c r="AJ70" s="2" t="str">
        <f>VLOOKUP(A71,[1]QLKT!$AA$10:$AC$111,3,0)</f>
        <v>a</v>
      </c>
      <c r="AK70" s="2"/>
    </row>
    <row r="71" spans="1:37" ht="63">
      <c r="A71" s="21" t="str">
        <f t="shared" ref="A71:A134" si="1">TRIM(D71)&amp;" "&amp;TRIM(E71)&amp;" "&amp;TRIM(G71)</f>
        <v>Nguyễn Hải Linh 21/11/1989</v>
      </c>
      <c r="B71" s="119">
        <v>65</v>
      </c>
      <c r="C71" s="125">
        <f>VLOOKUP(A71,'[2]tong 2 dot'!$A$7:$C$359,3,0)</f>
        <v>18057544</v>
      </c>
      <c r="D71" s="121" t="s">
        <v>358</v>
      </c>
      <c r="E71" s="122" t="s">
        <v>359</v>
      </c>
      <c r="F71" s="123"/>
      <c r="G71" s="124" t="s">
        <v>360</v>
      </c>
      <c r="H71" s="119" t="str">
        <f>VLOOKUP(A71,'[2]tong 2 dot'!$A$7:$G$379,7,0)</f>
        <v>Phú Thọ</v>
      </c>
      <c r="I71" s="119" t="str">
        <f>VLOOKUP(A71,'[2]tong 2 dot'!$A$7:$E$379,5,0)</f>
        <v>Nam</v>
      </c>
      <c r="J71" s="119" t="s">
        <v>40</v>
      </c>
      <c r="K71" s="119" t="str">
        <f>VLOOKUP(A71,'[2]tong 2 dot'!$A$7:$J$379,10,0)</f>
        <v>QH-2018-E</v>
      </c>
      <c r="L71" s="119">
        <v>8340410</v>
      </c>
      <c r="M71" s="126" t="s">
        <v>41</v>
      </c>
      <c r="N71" s="126" t="s">
        <v>1208</v>
      </c>
      <c r="O71" s="119" t="str">
        <f>VLOOKUP(A71,'[3]fie nguon'!$C$2:$L$348,10,0)</f>
        <v>Quản lý nhân lực tại Công ty cổ phần chứng khoán VNDIRECT</v>
      </c>
      <c r="P71" s="119" t="str">
        <f>VLOOKUP(A71,'[3]fie nguon'!$C$2:$N$348,12,0)</f>
        <v>PGS.TS. Lê Danh Tốn</v>
      </c>
      <c r="Q71" s="119" t="str">
        <f>VLOOKUP(A71,'[3]fie nguon'!$C$2:$O$348,13,0)</f>
        <v>Trường Đại học Kinh tế, ĐHQGHN</v>
      </c>
      <c r="R71" s="119" t="str">
        <f>VLOOKUP(A71,'[3]fie nguon'!$C$2:$T$349,18,0)</f>
        <v>1086/QĐ-ĐHKT ngày 15/5/2020</v>
      </c>
      <c r="S71" s="126">
        <v>3.23</v>
      </c>
      <c r="T71" s="128"/>
      <c r="U71" s="129">
        <v>8.6999999999999993</v>
      </c>
      <c r="V71" s="130"/>
      <c r="W71" s="126" t="s">
        <v>33</v>
      </c>
      <c r="X71" s="119" t="str">
        <f>VLOOKUP(A71,'[2]tong 2 dot'!$A$7:$K$379,11,0)</f>
        <v>3286/QĐ-ĐHKT ngày 7/12/2018</v>
      </c>
      <c r="Y71" s="128" t="str">
        <f>VLOOKUP(A71,[5]Sheet1!$A$1:$M$145,13,0)</f>
        <v>3985 /QĐ-ĐHKT ngày 21 tháng 12 năm 2020</v>
      </c>
      <c r="Z71" s="126" t="str">
        <f>VLOOKUP(A71,[5]Sheet1!$A$1:$E$145,5,0)</f>
        <v>GS.TS. Phan Huy Đường</v>
      </c>
      <c r="AA71" s="126" t="str">
        <f>VLOOKUP(A71,[5]Sheet1!$A$1:$F$145,6,0)</f>
        <v>PGS.TS. Vũ Đức Thanh</v>
      </c>
      <c r="AB71" s="126" t="str">
        <f>VLOOKUP(A71,[5]Sheet1!$A$1:$G$145,7,0)</f>
        <v>PGS.TS. Lê Quốc Hội</v>
      </c>
      <c r="AC71" s="126" t="str">
        <f>VLOOKUP(A71,[5]Sheet1!$A$1:$H$145,8,0)</f>
        <v>TS. Lê Thị Hồng Điệp</v>
      </c>
      <c r="AD71" s="126" t="str">
        <f>VLOOKUP(A71,[5]Sheet1!$A$1:$I$145,9,0)</f>
        <v>PGS.TS. Nguyễn Hữu Đạt</v>
      </c>
      <c r="AE71" s="126" t="str">
        <f>VLOOKUP(A71,[5]Sheet1!$A$1:$L$146,12,0)</f>
        <v>ngày 12 tháng 1 năm 2021</v>
      </c>
      <c r="AF71" s="119" t="e">
        <f>VLOOKUP(A71,'DS 4.2020'!A71:AF221,32,)</f>
        <v>#N/A</v>
      </c>
      <c r="AG71" s="119" t="e">
        <f>VLOOKUP(A71,'DS 4.2020'!A71:AG221,33,0)</f>
        <v>#N/A</v>
      </c>
      <c r="AH71" s="133" t="s">
        <v>1290</v>
      </c>
      <c r="AI71" s="133"/>
      <c r="AJ71" s="2" t="e">
        <f>VLOOKUP(A72,[1]QLKT!$AA$10:$AC$111,3,0)</f>
        <v>#N/A</v>
      </c>
      <c r="AK71" s="2"/>
    </row>
    <row r="72" spans="1:37" ht="66">
      <c r="A72" s="21" t="str">
        <f t="shared" si="1"/>
        <v>Trần Diệu Linh 01/10/1981</v>
      </c>
      <c r="B72" s="119">
        <v>66</v>
      </c>
      <c r="C72" s="125">
        <f>VLOOKUP(A72,'[2]tong 2 dot'!$A$7:$C$359,3,0)</f>
        <v>18057545</v>
      </c>
      <c r="D72" s="121" t="s">
        <v>623</v>
      </c>
      <c r="E72" s="122" t="s">
        <v>359</v>
      </c>
      <c r="F72" s="123"/>
      <c r="G72" s="124" t="s">
        <v>624</v>
      </c>
      <c r="H72" s="119" t="str">
        <f>VLOOKUP(A72,'[2]tong 2 dot'!$A$7:$G$379,7,0)</f>
        <v>Hà Nội</v>
      </c>
      <c r="I72" s="119" t="str">
        <f>VLOOKUP(A72,'[2]tong 2 dot'!$A$7:$E$379,5,0)</f>
        <v>Nữ</v>
      </c>
      <c r="J72" s="119" t="s">
        <v>40</v>
      </c>
      <c r="K72" s="119" t="str">
        <f>VLOOKUP(A72,'[2]tong 2 dot'!$A$7:$J$379,10,0)</f>
        <v>QH-2018-E</v>
      </c>
      <c r="L72" s="119">
        <v>8340410</v>
      </c>
      <c r="M72" s="126" t="s">
        <v>100</v>
      </c>
      <c r="N72" s="126" t="s">
        <v>1208</v>
      </c>
      <c r="O72" s="119" t="str">
        <f>VLOOKUP(A72,'[3]fie nguon'!$C$2:$L$348,10,0)</f>
        <v>Quản lý ngân sách qua kho bạc nhà nước Hà Nội</v>
      </c>
      <c r="P72" s="119" t="str">
        <f>VLOOKUP(A72,'[3]fie nguon'!$C$2:$N$348,12,0)</f>
        <v>TS. Hoàng Thị Hương</v>
      </c>
      <c r="Q72" s="119" t="str">
        <f>VLOOKUP(A72,'[3]fie nguon'!$C$2:$O$348,13,0)</f>
        <v xml:space="preserve"> Trường ĐH Kinh tế, ĐHQG Hà Nội</v>
      </c>
      <c r="R72" s="119" t="str">
        <f>VLOOKUP(A72,'[3]fie nguon'!$C$2:$T$349,18,0)</f>
        <v>554/QĐ-ĐHKT ngày 19/03/2020</v>
      </c>
      <c r="S72" s="126">
        <v>3.15</v>
      </c>
      <c r="T72" s="128"/>
      <c r="U72" s="129">
        <v>8.8000000000000007</v>
      </c>
      <c r="V72" s="130"/>
      <c r="W72" s="126" t="s">
        <v>33</v>
      </c>
      <c r="X72" s="119" t="str">
        <f>VLOOKUP(A72,'[2]tong 2 dot'!$A$7:$K$379,11,0)</f>
        <v>3286/QĐ-ĐHKT ngày 7/12/2018</v>
      </c>
      <c r="Y72" s="128" t="str">
        <f>VLOOKUP(A72,[5]Sheet1!$A$1:$M$145,13,0)</f>
        <v>3992 /QĐ-ĐHKT ngày 21 tháng 12 năm 2020</v>
      </c>
      <c r="Z72" s="126" t="str">
        <f>VLOOKUP(A72,[5]Sheet1!$A$1:$E$145,5,0)</f>
        <v>PGS.TS. Trần Đức Hiệp</v>
      </c>
      <c r="AA72" s="126" t="str">
        <f>VLOOKUP(A72,[5]Sheet1!$A$1:$F$145,6,0)</f>
        <v>PGS.TS. Đinh Văn Thông</v>
      </c>
      <c r="AB72" s="126" t="str">
        <f>VLOOKUP(A72,[5]Sheet1!$A$1:$G$145,7,0)</f>
        <v>PGS.TS. Nguyễn Chiến Thắng</v>
      </c>
      <c r="AC72" s="126" t="str">
        <f>VLOOKUP(A72,[5]Sheet1!$A$1:$H$145,8,0)</f>
        <v>TS. Nguyễn Thùy Anh</v>
      </c>
      <c r="AD72" s="126" t="str">
        <f>VLOOKUP(A72,[5]Sheet1!$A$1:$I$145,9,0)</f>
        <v>TS. Nguyễn Thế Vinh</v>
      </c>
      <c r="AE72" s="126" t="str">
        <f>VLOOKUP(A72,[5]Sheet1!$A$1:$L$146,12,0)</f>
        <v>ngày 8 tháng 1 năm 2021</v>
      </c>
      <c r="AF72" s="119" t="str">
        <f>VLOOKUP(A72,'DS 4.2020'!A72:AF222,32,)</f>
        <v>0904800100</v>
      </c>
      <c r="AG72" s="119" t="str">
        <f>VLOOKUP(A72,'DS 4.2020'!A72:AG222,33,0)</f>
        <v>trandieulinhkbnn@gmail.com</v>
      </c>
      <c r="AH72" s="133" t="s">
        <v>1290</v>
      </c>
      <c r="AI72" s="133"/>
      <c r="AJ72" s="2" t="str">
        <f>VLOOKUP(A73,[1]QLKT!$AA$10:$AC$111,3,0)</f>
        <v>a</v>
      </c>
      <c r="AK72" s="2"/>
    </row>
    <row r="73" spans="1:37" ht="115.5">
      <c r="A73" s="21" t="str">
        <f t="shared" si="1"/>
        <v>Nguyễn Song Luân 06/11/1987</v>
      </c>
      <c r="B73" s="119">
        <v>67</v>
      </c>
      <c r="C73" s="125">
        <v>17058132</v>
      </c>
      <c r="D73" s="121" t="s">
        <v>595</v>
      </c>
      <c r="E73" s="122" t="s">
        <v>596</v>
      </c>
      <c r="F73" s="123"/>
      <c r="G73" s="124" t="s">
        <v>597</v>
      </c>
      <c r="H73" s="119" t="s">
        <v>598</v>
      </c>
      <c r="I73" s="119" t="s">
        <v>35</v>
      </c>
      <c r="J73" s="119" t="s">
        <v>40</v>
      </c>
      <c r="K73" s="119" t="s">
        <v>39</v>
      </c>
      <c r="L73" s="119">
        <v>8340410</v>
      </c>
      <c r="M73" s="126" t="s">
        <v>1066</v>
      </c>
      <c r="N73" s="126" t="s">
        <v>1208</v>
      </c>
      <c r="O73" s="119" t="s">
        <v>599</v>
      </c>
      <c r="P73" s="119" t="s">
        <v>600</v>
      </c>
      <c r="Q73" s="119" t="s">
        <v>601</v>
      </c>
      <c r="R73" s="119" t="s">
        <v>602</v>
      </c>
      <c r="S73" s="126">
        <v>3.08</v>
      </c>
      <c r="T73" s="128"/>
      <c r="U73" s="129">
        <v>8</v>
      </c>
      <c r="V73" s="130"/>
      <c r="W73" s="126" t="s">
        <v>33</v>
      </c>
      <c r="X73" s="119" t="s">
        <v>603</v>
      </c>
      <c r="Y73" s="128" t="str">
        <f>VLOOKUP(A73,[5]Sheet1!$A$1:$M$145,13,0)</f>
        <v>4004 /QĐ-ĐHKT ngày 21 tháng 12 năm 2020</v>
      </c>
      <c r="Z73" s="126" t="str">
        <f>VLOOKUP(A73,[5]Sheet1!$A$1:$E$145,5,0)</f>
        <v>PGS.TS. Nguyễn Trúc Lê</v>
      </c>
      <c r="AA73" s="126" t="str">
        <f>VLOOKUP(A73,[5]Sheet1!$A$1:$F$145,6,0)</f>
        <v>PGS.TS. Lê Hùng Sơn</v>
      </c>
      <c r="AB73" s="126" t="str">
        <f>VLOOKUP(A73,[5]Sheet1!$A$1:$G$145,7,0)</f>
        <v>PGS.TS. Nguyễn Anh Tuấn</v>
      </c>
      <c r="AC73" s="126" t="str">
        <f>VLOOKUP(A73,[5]Sheet1!$A$1:$H$145,8,0)</f>
        <v>TS. Nguyễn Thùy Anh</v>
      </c>
      <c r="AD73" s="126" t="str">
        <f>VLOOKUP(A73,[5]Sheet1!$A$1:$I$145,9,0)</f>
        <v>PGS.TS. Nguyễn An Thịnh</v>
      </c>
      <c r="AE73" s="126" t="s">
        <v>1275</v>
      </c>
      <c r="AF73" s="119" t="str">
        <f>VLOOKUP(A73,'DS 4.2020'!A73:AF223,32,)</f>
        <v>0911232633</v>
      </c>
      <c r="AG73" s="119" t="str">
        <f>VLOOKUP(A73,'DS 4.2020'!A73:AG223,33,0)</f>
        <v>songluannguyen@gmail.com</v>
      </c>
      <c r="AH73" s="136" t="s">
        <v>1290</v>
      </c>
      <c r="AI73" s="136"/>
      <c r="AJ73" s="2" t="e">
        <f>VLOOKUP(#REF!,[1]QLKT!$AA$10:$AC$111,3,0)</f>
        <v>#REF!</v>
      </c>
      <c r="AK73" s="2"/>
    </row>
    <row r="74" spans="1:37" ht="66">
      <c r="A74" s="21" t="str">
        <f t="shared" si="1"/>
        <v>Ngô Thị Tuyết Mai 09/07/1986</v>
      </c>
      <c r="B74" s="119">
        <v>68</v>
      </c>
      <c r="C74" s="125">
        <f>VLOOKUP(A74,'[2]tong 2 dot'!$A$7:$C$359,3,0)</f>
        <v>18057666</v>
      </c>
      <c r="D74" s="121" t="s">
        <v>653</v>
      </c>
      <c r="E74" s="122" t="s">
        <v>654</v>
      </c>
      <c r="F74" s="123"/>
      <c r="G74" s="124" t="s">
        <v>655</v>
      </c>
      <c r="H74" s="119" t="str">
        <f>VLOOKUP(A74,'[2]tong 2 dot'!$A$7:$G$379,7,0)</f>
        <v>Phú Thọ</v>
      </c>
      <c r="I74" s="119" t="str">
        <f>VLOOKUP(A74,'[2]tong 2 dot'!$A$7:$E$379,5,0)</f>
        <v>Nữ</v>
      </c>
      <c r="J74" s="119" t="str">
        <f>VLOOKUP(A74,'[2]tong 2 dot'!$A$7:$H$379,8,0)</f>
        <v>Kế toán</v>
      </c>
      <c r="K74" s="119" t="str">
        <f>VLOOKUP(A74,'[2]tong 2 dot'!$A$7:$J$379,10,0)</f>
        <v>QH-2018-E</v>
      </c>
      <c r="L74" s="119">
        <v>8340301</v>
      </c>
      <c r="M74" s="126" t="s">
        <v>292</v>
      </c>
      <c r="N74" s="126" t="s">
        <v>1208</v>
      </c>
      <c r="O74" s="119" t="str">
        <f>VLOOKUP(A74,'[3]fie nguon'!$C$2:$L$348,10,0)</f>
        <v>Công tác quản lý thu thuế thu nhập doanh nghiệp tại cục Thuế thành phố Hà Nội</v>
      </c>
      <c r="P74" s="119" t="str">
        <f>VLOOKUP(A74,'[3]fie nguon'!$C$2:$N$348,12,0)</f>
        <v>TS. Phạm Ngọc Quang</v>
      </c>
      <c r="Q74" s="119" t="str">
        <f>VLOOKUP(A74,'[3]fie nguon'!$C$2:$O$348,13,0)</f>
        <v xml:space="preserve"> Trường ĐH Kinh tế, ĐHQG Hà Nội</v>
      </c>
      <c r="R74" s="119" t="str">
        <f>VLOOKUP(A74,'[3]fie nguon'!$C$2:$T$349,18,0)</f>
        <v>654/QĐ-ĐHKT ngày 19/03/2020</v>
      </c>
      <c r="S74" s="126">
        <v>3.07</v>
      </c>
      <c r="T74" s="128"/>
      <c r="U74" s="129">
        <v>8.8000000000000007</v>
      </c>
      <c r="V74" s="130"/>
      <c r="W74" s="126" t="s">
        <v>33</v>
      </c>
      <c r="X74" s="119" t="str">
        <f>VLOOKUP(A74,'[2]tong 2 dot'!$A$7:$K$379,11,0)</f>
        <v>3286/QĐ-ĐHKT ngày 7/12/2018</v>
      </c>
      <c r="Y74" s="128" t="str">
        <f>VLOOKUP(A74,[5]Sheet1!$A$1:$M$145,13,0)</f>
        <v>3752 /QĐ-ĐHKT ngày 8 tháng 12 năm 2020</v>
      </c>
      <c r="Z74" s="126" t="str">
        <f>VLOOKUP(A74,[5]Sheet1!$A$1:$E$145,5,0)</f>
        <v>TS. Nguyễn Thị Hồng Thúy</v>
      </c>
      <c r="AA74" s="126" t="str">
        <f>VLOOKUP(A74,[5]Sheet1!$A$1:$F$145,6,0)</f>
        <v>TS. Trần Trung Tuấn</v>
      </c>
      <c r="AB74" s="126" t="str">
        <f>VLOOKUP(A74,[5]Sheet1!$A$1:$G$145,7,0)</f>
        <v>TS. Nguyễn Thị Hương Liên</v>
      </c>
      <c r="AC74" s="126" t="str">
        <f>VLOOKUP(A74,[5]Sheet1!$A$1:$H$145,8,0)</f>
        <v>TS. Nguyễn Thị Thanh Hải</v>
      </c>
      <c r="AD74" s="126" t="str">
        <f>VLOOKUP(A74,[5]Sheet1!$A$1:$I$145,9,0)</f>
        <v>TS. Vũ Thùy Linh</v>
      </c>
      <c r="AE74" s="126" t="str">
        <f>VLOOKUP(A74,[5]Sheet1!$A$1:$L$146,12,0)</f>
        <v>ngày 27 tháng 12 năm 2020</v>
      </c>
      <c r="AF74" s="119" t="str">
        <f>VLOOKUP(A74,'DS 4.2020'!A74:AF224,32,)</f>
        <v>0986986475</v>
      </c>
      <c r="AG74" s="119" t="str">
        <f>VLOOKUP(A74,'DS 4.2020'!A74:AG224,33,0)</f>
        <v>maimai9786@gmail.com</v>
      </c>
      <c r="AH74" s="133"/>
      <c r="AI74" s="133"/>
      <c r="AJ74" s="2" t="e">
        <f>VLOOKUP(A75,[1]QLKT!$AA$10:$AC$111,3,0)</f>
        <v>#N/A</v>
      </c>
      <c r="AK74" s="2" t="e">
        <f>VLOOKUP(A74,[4]Sheet1!$A$1:$E$81,5,0)</f>
        <v>#N/A</v>
      </c>
    </row>
    <row r="75" spans="1:37" ht="63">
      <c r="A75" s="21" t="str">
        <f t="shared" si="1"/>
        <v>Nguyễn Thị May 27/12/1990</v>
      </c>
      <c r="B75" s="119">
        <v>69</v>
      </c>
      <c r="C75" s="125">
        <f>VLOOKUP(A75,'[2]tong 2 dot'!$A$7:$C$359,3,0)</f>
        <v>18057644</v>
      </c>
      <c r="D75" s="121" t="s">
        <v>103</v>
      </c>
      <c r="E75" s="122" t="s">
        <v>531</v>
      </c>
      <c r="F75" s="123"/>
      <c r="G75" s="124" t="s">
        <v>532</v>
      </c>
      <c r="H75" s="119" t="str">
        <f>VLOOKUP(A75,'[2]tong 2 dot'!$A$7:$G$379,7,0)</f>
        <v>Hà Nội</v>
      </c>
      <c r="I75" s="119" t="str">
        <f>VLOOKUP(A75,'[2]tong 2 dot'!$A$7:$E$379,5,0)</f>
        <v>Nữ</v>
      </c>
      <c r="J75" s="119" t="s">
        <v>970</v>
      </c>
      <c r="K75" s="119" t="str">
        <f>VLOOKUP(A75,'[2]tong 2 dot'!$A$7:$J$379,10,0)</f>
        <v>QH-2018-E</v>
      </c>
      <c r="L75" s="119">
        <v>8310106</v>
      </c>
      <c r="M75" s="126" t="s">
        <v>337</v>
      </c>
      <c r="N75" s="126" t="s">
        <v>1208</v>
      </c>
      <c r="O75" s="119" t="str">
        <f>VLOOKUP(A75,'[3]fie nguon'!$C$2:$L$348,10,0)</f>
        <v>Xuất khẩu lao động của Việt Nam sang thị trường Nhật Bản và những vấn đề đặt ra</v>
      </c>
      <c r="P75" s="119" t="str">
        <f>VLOOKUP(A75,'[3]fie nguon'!$C$2:$N$348,12,0)</f>
        <v>PGS.TS Nguyễn Thị Kim Chi</v>
      </c>
      <c r="Q75" s="119" t="str">
        <f>VLOOKUP(A75,'[3]fie nguon'!$C$2:$O$348,13,0)</f>
        <v xml:space="preserve"> Trường ĐH Kinh tế, ĐHQG Hà Nội</v>
      </c>
      <c r="R75" s="119" t="str">
        <f>VLOOKUP(A75,'[3]fie nguon'!$C$2:$T$349,18,0)</f>
        <v>789/QĐ-ĐHKT ngày 31/3/2020</v>
      </c>
      <c r="S75" s="126">
        <v>3.34</v>
      </c>
      <c r="T75" s="128"/>
      <c r="U75" s="129">
        <v>7.8</v>
      </c>
      <c r="V75" s="130"/>
      <c r="W75" s="126" t="s">
        <v>33</v>
      </c>
      <c r="X75" s="119" t="str">
        <f>VLOOKUP(A75,'[2]tong 2 dot'!$A$7:$K$379,11,0)</f>
        <v>3286/QĐ-ĐHKT ngày 7/12/2018</v>
      </c>
      <c r="Y75" s="128" t="str">
        <f>VLOOKUP(A75,[5]Sheet1!$A$1:$M$145,13,0)</f>
        <v>3730 /QĐ-ĐHKT ngày 8 tháng 12 năm 2020</v>
      </c>
      <c r="Z75" s="126" t="str">
        <f>VLOOKUP(A75,[5]Sheet1!$A$1:$E$145,5,0)</f>
        <v>PGS.TS. Nguyễn Anh Thu</v>
      </c>
      <c r="AA75" s="126" t="str">
        <f>VLOOKUP(A75,[5]Sheet1!$A$1:$F$145,6,0)</f>
        <v>PGS.TS. Nguyễn Duy Dũng</v>
      </c>
      <c r="AB75" s="126" t="str">
        <f>VLOOKUP(A75,[5]Sheet1!$A$1:$G$145,7,0)</f>
        <v>TS. Vũ Thanh Hương</v>
      </c>
      <c r="AC75" s="126" t="str">
        <f>VLOOKUP(A75,[5]Sheet1!$A$1:$H$145,8,0)</f>
        <v>TS. Phạm Thu Phương</v>
      </c>
      <c r="AD75" s="126" t="str">
        <f>VLOOKUP(A75,[5]Sheet1!$A$1:$I$145,9,0)</f>
        <v>PGS.TS. Doãn Kế Bôn</v>
      </c>
      <c r="AE75" s="126" t="str">
        <f>VLOOKUP(A75,[5]Sheet1!$A$1:$L$146,12,0)</f>
        <v>ngày 26 tháng 12 năm 2020</v>
      </c>
      <c r="AF75" s="119" t="str">
        <f>VLOOKUP(A75,'DS 4.2020'!A75:AF225,32,)</f>
        <v>0912874186</v>
      </c>
      <c r="AG75" s="119" t="str">
        <f>VLOOKUP(A75,'DS 4.2020'!A75:AG225,33,0)</f>
        <v>maynt8888@gmail.com</v>
      </c>
      <c r="AH75" s="133"/>
      <c r="AI75" s="133"/>
      <c r="AJ75" s="2" t="e">
        <f>VLOOKUP(A76,[1]QLKT!$AA$10:$AC$111,3,0)</f>
        <v>#N/A</v>
      </c>
      <c r="AK75" s="2" t="e">
        <f>VLOOKUP(A75,[4]Sheet1!$A$1:$E$81,5,0)</f>
        <v>#N/A</v>
      </c>
    </row>
    <row r="76" spans="1:37" ht="66">
      <c r="A76" s="21" t="str">
        <f t="shared" si="1"/>
        <v>Vũ Thị Hồng Mơ 17/02/1994</v>
      </c>
      <c r="B76" s="119">
        <v>70</v>
      </c>
      <c r="C76" s="125">
        <f>VLOOKUP(A76,'[2]tong 2 dot'!$A$7:$C$359,3,0)</f>
        <v>18057645</v>
      </c>
      <c r="D76" s="121" t="s">
        <v>334</v>
      </c>
      <c r="E76" s="122" t="s">
        <v>335</v>
      </c>
      <c r="F76" s="123"/>
      <c r="G76" s="124" t="s">
        <v>336</v>
      </c>
      <c r="H76" s="119" t="str">
        <f>VLOOKUP(A76,'[2]tong 2 dot'!$A$7:$G$379,7,0)</f>
        <v>Quảng Ninh</v>
      </c>
      <c r="I76" s="119" t="str">
        <f>VLOOKUP(A76,'[2]tong 2 dot'!$A$7:$E$379,5,0)</f>
        <v>Nữ</v>
      </c>
      <c r="J76" s="119" t="s">
        <v>970</v>
      </c>
      <c r="K76" s="119" t="str">
        <f>VLOOKUP(A76,'[2]tong 2 dot'!$A$7:$J$379,10,0)</f>
        <v>QH-2018-E</v>
      </c>
      <c r="L76" s="119">
        <v>8310106</v>
      </c>
      <c r="M76" s="126" t="s">
        <v>337</v>
      </c>
      <c r="N76" s="126" t="s">
        <v>1208</v>
      </c>
      <c r="O76" s="119" t="str">
        <f>VLOOKUP(A76,'[3]fie nguon'!$C$2:$L$348,10,0)</f>
        <v>Phát triển thương mại biên giới của tỉnh Quảng Ninh</v>
      </c>
      <c r="P76" s="119" t="str">
        <f>VLOOKUP(A76,'[3]fie nguon'!$C$2:$N$348,12,0)</f>
        <v>PGS.TS Nguyễn Việt Khôi</v>
      </c>
      <c r="Q76" s="119" t="str">
        <f>VLOOKUP(A76,'[3]fie nguon'!$C$2:$O$348,13,0)</f>
        <v xml:space="preserve"> Trường ĐH Kinh tế, ĐHQG Hà Nội</v>
      </c>
      <c r="R76" s="119" t="str">
        <f>VLOOKUP(A76,'[3]fie nguon'!$C$2:$T$349,18,0)</f>
        <v>702/QĐ-ĐHKT ngày 19/03/2020</v>
      </c>
      <c r="S76" s="126">
        <v>3.19</v>
      </c>
      <c r="T76" s="128"/>
      <c r="U76" s="129">
        <v>8.1999999999999993</v>
      </c>
      <c r="V76" s="130"/>
      <c r="W76" s="126" t="s">
        <v>37</v>
      </c>
      <c r="X76" s="119" t="str">
        <f>VLOOKUP(A76,'[2]tong 2 dot'!$A$7:$K$379,11,0)</f>
        <v>3286/QĐ-ĐHKT ngày 7/12/2018</v>
      </c>
      <c r="Y76" s="128" t="str">
        <f>VLOOKUP(A76,[5]Sheet1!$A$1:$M$145,13,0)</f>
        <v>3737 /QĐ-ĐHKT ngày 8 tháng 12 năm 2020</v>
      </c>
      <c r="Z76" s="126" t="str">
        <f>VLOOKUP(A76,[5]Sheet1!$A$1:$E$145,5,0)</f>
        <v>PGS.TS. Nguyễn Anh Thu</v>
      </c>
      <c r="AA76" s="126" t="str">
        <f>VLOOKUP(A76,[5]Sheet1!$A$1:$F$145,6,0)</f>
        <v>PGS.TS. Đào Ngọc Tiến</v>
      </c>
      <c r="AB76" s="126" t="str">
        <f>VLOOKUP(A76,[5]Sheet1!$A$1:$G$145,7,0)</f>
        <v>PGS.TS. Chu Đức Dũng</v>
      </c>
      <c r="AC76" s="126" t="str">
        <f>VLOOKUP(A76,[5]Sheet1!$A$1:$H$145,8,0)</f>
        <v>TS. Trần Việt Dung</v>
      </c>
      <c r="AD76" s="126" t="str">
        <f>VLOOKUP(A76,[5]Sheet1!$A$1:$I$145,9,0)</f>
        <v>TS. Nguyễn Tiến Dũng</v>
      </c>
      <c r="AE76" s="126" t="str">
        <f>VLOOKUP(A76,[5]Sheet1!$A$1:$L$146,12,0)</f>
        <v>ngày 26 tháng 12 năm 2020</v>
      </c>
      <c r="AF76" s="119" t="e">
        <f>VLOOKUP(A76,'DS 4.2020'!A76:AF226,32,)</f>
        <v>#N/A</v>
      </c>
      <c r="AG76" s="119" t="e">
        <f>VLOOKUP(A76,'DS 4.2020'!A76:AG226,33,0)</f>
        <v>#N/A</v>
      </c>
      <c r="AH76" s="136" t="s">
        <v>1290</v>
      </c>
      <c r="AI76" s="136"/>
      <c r="AJ76" s="2" t="str">
        <f>VLOOKUP(A77,[1]QLKT!$AA$10:$AC$111,3,0)</f>
        <v>a</v>
      </c>
      <c r="AK76" s="2"/>
    </row>
    <row r="77" spans="1:37" ht="66">
      <c r="A77" s="21" t="str">
        <f t="shared" si="1"/>
        <v>Nguyễn Trà My 28/09/1994</v>
      </c>
      <c r="B77" s="119">
        <v>71</v>
      </c>
      <c r="C77" s="125">
        <f>VLOOKUP(A77,'[2]tong 2 dot'!$A$7:$C$359,3,0)</f>
        <v>18057547</v>
      </c>
      <c r="D77" s="121" t="s">
        <v>1036</v>
      </c>
      <c r="E77" s="122" t="s">
        <v>615</v>
      </c>
      <c r="F77" s="123"/>
      <c r="G77" s="124" t="s">
        <v>1037</v>
      </c>
      <c r="H77" s="119" t="str">
        <f>VLOOKUP(A77,'[2]tong 2 dot'!$A$7:$G$379,7,0)</f>
        <v>Hà Nội</v>
      </c>
      <c r="I77" s="119" t="str">
        <f>VLOOKUP(A77,'[2]tong 2 dot'!$A$7:$E$379,5,0)</f>
        <v>Nữ</v>
      </c>
      <c r="J77" s="119" t="s">
        <v>40</v>
      </c>
      <c r="K77" s="119" t="str">
        <f>VLOOKUP(A77,'[2]tong 2 dot'!$A$7:$J$379,10,0)</f>
        <v>QH-2018-E</v>
      </c>
      <c r="L77" s="119">
        <v>8340410</v>
      </c>
      <c r="M77" s="126"/>
      <c r="N77" s="126" t="s">
        <v>1208</v>
      </c>
      <c r="O77" s="119" t="str">
        <f>VLOOKUP(A77,'[3]fie nguon'!$C$2:$L$348,10,0)</f>
        <v>Quản lý nhân lực tại Công ty cổ phần Thương mại và Dịch vụ kỹ thuật Quốc Việt</v>
      </c>
      <c r="P77" s="119" t="str">
        <f>VLOOKUP(A77,'[3]fie nguon'!$C$2:$N$348,12,0)</f>
        <v>PGS.TS Nguyễn Anh Tuấn</v>
      </c>
      <c r="Q77" s="119" t="str">
        <f>VLOOKUP(A77,'[3]fie nguon'!$C$2:$O$348,13,0)</f>
        <v>Trường ĐH Sư phạm Thể dục thể thao HN</v>
      </c>
      <c r="R77" s="119" t="str">
        <f>VLOOKUP(A77,'[3]fie nguon'!$C$2:$T$349,18,0)</f>
        <v>556/QĐ-ĐHKT ngày 19/03/2020</v>
      </c>
      <c r="S77" s="126">
        <v>3.37</v>
      </c>
      <c r="T77" s="128"/>
      <c r="U77" s="129">
        <v>8.9</v>
      </c>
      <c r="V77" s="130"/>
      <c r="W77" s="126" t="s">
        <v>33</v>
      </c>
      <c r="X77" s="119" t="str">
        <f>VLOOKUP(A77,'[2]tong 2 dot'!$A$7:$K$379,11,0)</f>
        <v>3286/QĐ-ĐHKT ngày 7/12/2018</v>
      </c>
      <c r="Y77" s="128" t="str">
        <f>VLOOKUP(A77,[5]Sheet1!$A$1:$M$145,13,0)</f>
        <v>3986 /QĐ-ĐHKT ngày 21 tháng 12 năm 2020</v>
      </c>
      <c r="Z77" s="126" t="str">
        <f>VLOOKUP(A77,[5]Sheet1!$A$1:$E$145,5,0)</f>
        <v>GS.TS. Phan Huy Đường</v>
      </c>
      <c r="AA77" s="126" t="str">
        <f>VLOOKUP(A77,[5]Sheet1!$A$1:$F$145,6,0)</f>
        <v>PGS.TS. Lê Quốc Hội</v>
      </c>
      <c r="AB77" s="126" t="str">
        <f>VLOOKUP(A77,[5]Sheet1!$A$1:$G$145,7,0)</f>
        <v>PGS.TS. Nguyễn Hữu Đạt</v>
      </c>
      <c r="AC77" s="126" t="str">
        <f>VLOOKUP(A77,[5]Sheet1!$A$1:$H$145,8,0)</f>
        <v>TS. Lê Thị Hồng Điệp</v>
      </c>
      <c r="AD77" s="126" t="str">
        <f>VLOOKUP(A77,[5]Sheet1!$A$1:$I$145,9,0)</f>
        <v>PGS.TS. Vũ Đức Thanh</v>
      </c>
      <c r="AE77" s="126" t="str">
        <f>VLOOKUP(A77,[5]Sheet1!$A$1:$L$146,12,0)</f>
        <v>ngày 12 tháng 1 năm 2021</v>
      </c>
      <c r="AF77" s="119" t="str">
        <f>VLOOKUP(A77,'DS 4.2020'!A77:AF227,32,)</f>
        <v>0987351994</v>
      </c>
      <c r="AG77" s="119" t="str">
        <f>VLOOKUP(A77,'DS 4.2020'!A77:AG227,33,0)</f>
        <v>ntmy1994@gmail.com</v>
      </c>
      <c r="AH77" s="133" t="s">
        <v>1290</v>
      </c>
      <c r="AI77" s="133"/>
      <c r="AJ77" s="2" t="str">
        <f>VLOOKUP(A78,[1]QLKT!$AA$10:$AC$111,3,0)</f>
        <v>a</v>
      </c>
      <c r="AK77" s="2"/>
    </row>
    <row r="78" spans="1:37" ht="63">
      <c r="A78" s="21" t="str">
        <f t="shared" si="1"/>
        <v>Trần Hà My 24/02/1994</v>
      </c>
      <c r="B78" s="119">
        <v>72</v>
      </c>
      <c r="C78" s="125">
        <f>VLOOKUP(A78,'[2]tong 2 dot'!$A$7:$C$359,3,0)</f>
        <v>18057548</v>
      </c>
      <c r="D78" s="121" t="s">
        <v>614</v>
      </c>
      <c r="E78" s="122" t="s">
        <v>615</v>
      </c>
      <c r="F78" s="123"/>
      <c r="G78" s="124" t="s">
        <v>616</v>
      </c>
      <c r="H78" s="119" t="str">
        <f>VLOOKUP(A78,'[2]tong 2 dot'!$A$7:$G$379,7,0)</f>
        <v>Hà Nội</v>
      </c>
      <c r="I78" s="119" t="str">
        <f>VLOOKUP(A78,'[2]tong 2 dot'!$A$7:$E$379,5,0)</f>
        <v>Nữ</v>
      </c>
      <c r="J78" s="119" t="s">
        <v>40</v>
      </c>
      <c r="K78" s="119" t="str">
        <f>VLOOKUP(A78,'[2]tong 2 dot'!$A$7:$J$379,10,0)</f>
        <v>QH-2018-E</v>
      </c>
      <c r="L78" s="119">
        <v>8340410</v>
      </c>
      <c r="M78" s="126"/>
      <c r="N78" s="126" t="s">
        <v>1208</v>
      </c>
      <c r="O78" s="119" t="str">
        <f>VLOOKUP(A78,'[3]fie nguon'!$C$2:$L$348,10,0)</f>
        <v>Chất lượng công chức tại tổng cục dân số kế hoạch hóa gia đình</v>
      </c>
      <c r="P78" s="119" t="str">
        <f>VLOOKUP(A78,'[3]fie nguon'!$C$2:$N$348,12,0)</f>
        <v>TS. Hoàng Thị Hương</v>
      </c>
      <c r="Q78" s="119" t="str">
        <f>VLOOKUP(A78,'[3]fie nguon'!$C$2:$O$348,13,0)</f>
        <v xml:space="preserve"> Trường ĐH Kinh tế, ĐHQG Hà Nội</v>
      </c>
      <c r="R78" s="119" t="str">
        <f>VLOOKUP(A78,'[3]fie nguon'!$C$2:$T$349,18,0)</f>
        <v>778/QĐ-ĐHKT ngày 31/3/2020</v>
      </c>
      <c r="S78" s="126">
        <v>3.11</v>
      </c>
      <c r="T78" s="128"/>
      <c r="U78" s="129">
        <v>8.4</v>
      </c>
      <c r="V78" s="130"/>
      <c r="W78" s="126" t="s">
        <v>33</v>
      </c>
      <c r="X78" s="119" t="str">
        <f>VLOOKUP(A78,'[2]tong 2 dot'!$A$7:$K$379,11,0)</f>
        <v>3286/QĐ-ĐHKT ngày 7/12/2018</v>
      </c>
      <c r="Y78" s="128" t="str">
        <f>VLOOKUP(A78,[5]Sheet1!$A$1:$M$145,13,0)</f>
        <v>4002 /QĐ-ĐHKT ngày 21 tháng 12 năm 2020</v>
      </c>
      <c r="Z78" s="126" t="str">
        <f>VLOOKUP(A78,[5]Sheet1!$A$1:$E$145,5,0)</f>
        <v>PGS.TS. Nguyễn Trúc Lê</v>
      </c>
      <c r="AA78" s="126" t="str">
        <f>VLOOKUP(A78,[5]Sheet1!$A$1:$F$145,6,0)</f>
        <v>PGS.TS. Nguyễn Anh Tuấn</v>
      </c>
      <c r="AB78" s="126" t="str">
        <f>VLOOKUP(A78,[5]Sheet1!$A$1:$G$145,7,0)</f>
        <v>PGS.TS. Lê Hùng Sơn</v>
      </c>
      <c r="AC78" s="126" t="str">
        <f>VLOOKUP(A78,[5]Sheet1!$A$1:$H$145,8,0)</f>
        <v>TS. Nguyễn Thùy Anh</v>
      </c>
      <c r="AD78" s="126" t="str">
        <f>VLOOKUP(A78,[5]Sheet1!$A$1:$I$145,9,0)</f>
        <v>PGS.TS. Nguyễn An Thịnh</v>
      </c>
      <c r="AE78" s="126" t="s">
        <v>1275</v>
      </c>
      <c r="AF78" s="119" t="str">
        <f>VLOOKUP(A78,'DS 4.2020'!A78:AF228,32,)</f>
        <v>0962830661</v>
      </c>
      <c r="AG78" s="119" t="str">
        <f>VLOOKUP(A78,'DS 4.2020'!A78:AG228,33,0)</f>
        <v>tranhoanghamy2402@gmail.com</v>
      </c>
      <c r="AH78" s="133" t="s">
        <v>1290</v>
      </c>
      <c r="AI78" s="133"/>
      <c r="AJ78" s="2" t="str">
        <f>VLOOKUP(A79,[1]QLKT!$AA$10:$AC$111,3,0)</f>
        <v>a</v>
      </c>
      <c r="AK78" s="2"/>
    </row>
    <row r="79" spans="1:37" ht="66">
      <c r="A79" s="21" t="str">
        <f t="shared" si="1"/>
        <v>Lý Thị Lệ Ninh 28/01/1979</v>
      </c>
      <c r="B79" s="119">
        <v>73</v>
      </c>
      <c r="C79" s="125">
        <f>VLOOKUP(A79,'[2]tong 2 dot'!$A$7:$C$359,3,0)</f>
        <v>18057555</v>
      </c>
      <c r="D79" s="121" t="s">
        <v>82</v>
      </c>
      <c r="E79" s="122" t="s">
        <v>83</v>
      </c>
      <c r="F79" s="123"/>
      <c r="G79" s="124" t="s">
        <v>84</v>
      </c>
      <c r="H79" s="119" t="str">
        <f>VLOOKUP(A79,'[2]tong 2 dot'!$A$7:$G$379,7,0)</f>
        <v>Hà Nội</v>
      </c>
      <c r="I79" s="119" t="str">
        <f>VLOOKUP(A79,'[2]tong 2 dot'!$A$7:$E$379,5,0)</f>
        <v>Nữ</v>
      </c>
      <c r="J79" s="119" t="s">
        <v>40</v>
      </c>
      <c r="K79" s="119" t="str">
        <f>VLOOKUP(A79,'[2]tong 2 dot'!$A$7:$J$379,10,0)</f>
        <v>QH-2018-E</v>
      </c>
      <c r="L79" s="119">
        <v>8340410</v>
      </c>
      <c r="M79" s="126" t="s">
        <v>41</v>
      </c>
      <c r="N79" s="126" t="s">
        <v>1208</v>
      </c>
      <c r="O79" s="119" t="str">
        <f>VLOOKUP(A79,'[3]fie nguon'!$C$2:$L$348,10,0)</f>
        <v>Quản lý tài chính tại Công ty cổ phần máy - thiết bị dầu khí</v>
      </c>
      <c r="P79" s="119" t="str">
        <f>VLOOKUP(A79,'[3]fie nguon'!$C$2:$N$348,12,0)</f>
        <v>GS.TS Phan Huy Đường</v>
      </c>
      <c r="Q79" s="119" t="str">
        <f>VLOOKUP(A79,'[3]fie nguon'!$C$2:$O$348,13,0)</f>
        <v xml:space="preserve"> Trường ĐH Kinh tế, ĐHQG Hà Nội</v>
      </c>
      <c r="R79" s="119" t="str">
        <f>VLOOKUP(A79,'[3]fie nguon'!$C$2:$T$349,18,0)</f>
        <v>562/QĐ-ĐHKT ngày 19/03/2020</v>
      </c>
      <c r="S79" s="126">
        <v>3.44</v>
      </c>
      <c r="T79" s="128"/>
      <c r="U79" s="129">
        <v>8.6</v>
      </c>
      <c r="V79" s="130"/>
      <c r="W79" s="126" t="s">
        <v>33</v>
      </c>
      <c r="X79" s="119" t="str">
        <f>VLOOKUP(A79,'[2]tong 2 dot'!$A$7:$K$379,11,0)</f>
        <v>3286/QĐ-ĐHKT ngày 7/12/2018</v>
      </c>
      <c r="Y79" s="128" t="str">
        <f>VLOOKUP(A79,[5]Sheet1!$A$1:$M$145,13,0)</f>
        <v>4003 /QĐ-ĐHKT ngày 21 tháng 12 năm 2020</v>
      </c>
      <c r="Z79" s="126" t="str">
        <f>VLOOKUP(A79,[5]Sheet1!$A$1:$E$145,5,0)</f>
        <v>PGS.TS. Nguyễn Trúc Lê</v>
      </c>
      <c r="AA79" s="126" t="str">
        <f>VLOOKUP(A79,[5]Sheet1!$A$1:$F$145,6,0)</f>
        <v>PGS.TS. Nguyễn An Thịnh</v>
      </c>
      <c r="AB79" s="126" t="str">
        <f>VLOOKUP(A79,[5]Sheet1!$A$1:$G$145,7,0)</f>
        <v>PGS.TS. Lê Hùng Sơn</v>
      </c>
      <c r="AC79" s="126" t="str">
        <f>VLOOKUP(A79,[5]Sheet1!$A$1:$H$145,8,0)</f>
        <v>TS. Nguyễn Thùy Anh</v>
      </c>
      <c r="AD79" s="126" t="str">
        <f>VLOOKUP(A79,[5]Sheet1!$A$1:$I$145,9,0)</f>
        <v>PGS.TS. Nguyễn Anh Tuấn</v>
      </c>
      <c r="AE79" s="126" t="s">
        <v>1275</v>
      </c>
      <c r="AF79" s="119" t="e">
        <f>VLOOKUP(A79,'DS 4.2020'!A79:AF229,32,)</f>
        <v>#N/A</v>
      </c>
      <c r="AG79" s="119" t="e">
        <f>VLOOKUP(A79,'DS 4.2020'!A79:AG229,33,0)</f>
        <v>#N/A</v>
      </c>
      <c r="AH79" s="133" t="s">
        <v>1290</v>
      </c>
      <c r="AI79" s="133"/>
      <c r="AJ79" s="2" t="str">
        <f>VLOOKUP(A80,[1]QLKT!$AA$10:$AC$111,3,0)</f>
        <v>a</v>
      </c>
      <c r="AK79" s="2"/>
    </row>
    <row r="80" spans="1:37" ht="66">
      <c r="A80" s="21" t="str">
        <f t="shared" si="1"/>
        <v>Nguyễn Thị Tuyết Nga 11/06/1980</v>
      </c>
      <c r="B80" s="119">
        <v>74</v>
      </c>
      <c r="C80" s="125">
        <f>VLOOKUP(A80,'[2]tong 2 dot'!$A$7:$C$359,3,0)</f>
        <v>18057549</v>
      </c>
      <c r="D80" s="121" t="s">
        <v>63</v>
      </c>
      <c r="E80" s="122" t="s">
        <v>64</v>
      </c>
      <c r="F80" s="123"/>
      <c r="G80" s="124" t="s">
        <v>65</v>
      </c>
      <c r="H80" s="119" t="str">
        <f>VLOOKUP(A80,'[2]tong 2 dot'!$A$7:$G$379,7,0)</f>
        <v>Hà Tĩnh</v>
      </c>
      <c r="I80" s="119" t="str">
        <f>VLOOKUP(A80,'[2]tong 2 dot'!$A$7:$E$379,5,0)</f>
        <v>Nữ</v>
      </c>
      <c r="J80" s="119" t="s">
        <v>40</v>
      </c>
      <c r="K80" s="119" t="str">
        <f>VLOOKUP(A80,'[2]tong 2 dot'!$A$7:$J$379,10,0)</f>
        <v>QH-2018-E</v>
      </c>
      <c r="L80" s="119">
        <v>8340410</v>
      </c>
      <c r="M80" s="126" t="s">
        <v>41</v>
      </c>
      <c r="N80" s="126" t="s">
        <v>1208</v>
      </c>
      <c r="O80" s="119" t="str">
        <f>VLOOKUP(A80,'[3]fie nguon'!$C$2:$L$348,10,0)</f>
        <v>Quản lý nợ xấu tại ngân hàng TMCP Quân đội</v>
      </c>
      <c r="P80" s="119" t="str">
        <f>VLOOKUP(A80,'[3]fie nguon'!$C$2:$N$348,12,0)</f>
        <v>PGS.TS Phạm Văn Dũng</v>
      </c>
      <c r="Q80" s="119" t="str">
        <f>VLOOKUP(A80,'[3]fie nguon'!$C$2:$O$348,13,0)</f>
        <v xml:space="preserve"> Trường ĐH Kinh tế, ĐHQG Hà Nội</v>
      </c>
      <c r="R80" s="119" t="str">
        <f>VLOOKUP(A80,'[3]fie nguon'!$C$2:$T$349,18,0)</f>
        <v>557/QĐ-ĐHKT ngày 19/03/2020</v>
      </c>
      <c r="S80" s="126">
        <v>3.38</v>
      </c>
      <c r="T80" s="128"/>
      <c r="U80" s="129">
        <v>8.8000000000000007</v>
      </c>
      <c r="V80" s="130"/>
      <c r="W80" s="126" t="s">
        <v>33</v>
      </c>
      <c r="X80" s="119" t="str">
        <f>VLOOKUP(A80,'[2]tong 2 dot'!$A$7:$K$379,11,0)</f>
        <v>3286/QĐ-ĐHKT ngày 7/12/2018</v>
      </c>
      <c r="Y80" s="128" t="str">
        <f>VLOOKUP(A80,[5]Sheet1!$A$1:$M$145,13,0)</f>
        <v>4013 /QĐ-ĐHKT ngày 21 tháng 12 năm 2020</v>
      </c>
      <c r="Z80" s="126" t="str">
        <f>VLOOKUP(A80,[5]Sheet1!$A$1:$E$145,5,0)</f>
        <v>PGS.TS. Lê Danh Tốn</v>
      </c>
      <c r="AA80" s="126" t="str">
        <f>VLOOKUP(A80,[5]Sheet1!$A$1:$F$145,6,0)</f>
        <v>TS. Đinh Quang Ty</v>
      </c>
      <c r="AB80" s="126" t="str">
        <f>VLOOKUP(A80,[5]Sheet1!$A$1:$G$145,7,0)</f>
        <v>TS. Lê Xuân Sang</v>
      </c>
      <c r="AC80" s="126" t="str">
        <f>VLOOKUP(A80,[5]Sheet1!$A$1:$H$145,8,0)</f>
        <v>TS. Lê Thị Hồng Điệp</v>
      </c>
      <c r="AD80" s="126" t="str">
        <f>VLOOKUP(A80,[5]Sheet1!$A$1:$I$145,9,0)</f>
        <v>PGS.TS. Phạm Thị Hồng Điệp</v>
      </c>
      <c r="AE80" s="126" t="str">
        <f>VLOOKUP(A80,[5]Sheet1!$A$1:$L$146,12,0)</f>
        <v>ngày 7 tháng 1 năm 2021</v>
      </c>
      <c r="AF80" s="119" t="e">
        <f>VLOOKUP(A80,'DS 4.2020'!A80:AF230,32,)</f>
        <v>#N/A</v>
      </c>
      <c r="AG80" s="119" t="e">
        <f>VLOOKUP(A80,'DS 4.2020'!A80:AG230,33,0)</f>
        <v>#N/A</v>
      </c>
      <c r="AH80" s="136" t="s">
        <v>1290</v>
      </c>
      <c r="AI80" s="136"/>
      <c r="AJ80" s="2" t="e">
        <f>VLOOKUP(A81,[1]QLKT!$AA$10:$AC$111,3,0)</f>
        <v>#N/A</v>
      </c>
      <c r="AK80" s="2"/>
    </row>
    <row r="81" spans="1:37" ht="66">
      <c r="A81" s="21" t="str">
        <f t="shared" si="1"/>
        <v>Vũ Thị Việt Nga 23/01/1976</v>
      </c>
      <c r="B81" s="119">
        <v>75</v>
      </c>
      <c r="C81" s="125">
        <f>VLOOKUP(A81,'[2]tong 2 dot'!$A$7:$C$359,3,0)</f>
        <v>18057646</v>
      </c>
      <c r="D81" s="121" t="s">
        <v>1224</v>
      </c>
      <c r="E81" s="122" t="s">
        <v>64</v>
      </c>
      <c r="F81" s="123"/>
      <c r="G81" s="124" t="s">
        <v>1220</v>
      </c>
      <c r="H81" s="119" t="str">
        <f>VLOOKUP(A81,'[2]tong 2 dot'!$A$7:$G$379,7,0)</f>
        <v>Hà Nội</v>
      </c>
      <c r="I81" s="119" t="str">
        <f>VLOOKUP(A81,'[2]tong 2 dot'!$A$7:$E$379,5,0)</f>
        <v>Nữ</v>
      </c>
      <c r="J81" s="119" t="s">
        <v>970</v>
      </c>
      <c r="K81" s="119" t="str">
        <f>VLOOKUP(A81,'[2]tong 2 dot'!$A$7:$J$379,10,0)</f>
        <v>QH-2018-E</v>
      </c>
      <c r="L81" s="119">
        <v>8310106</v>
      </c>
      <c r="M81" s="126" t="s">
        <v>337</v>
      </c>
      <c r="N81" s="126" t="s">
        <v>1208</v>
      </c>
      <c r="O81" s="119" t="str">
        <f>VLOOKUP(A81,'[3]fie nguon'!$C$2:$L$348,10,0)</f>
        <v>Xuất khẩu lao động của Việt Nam sang thị trường Đài Loan và những vấn đề đặt ra</v>
      </c>
      <c r="P81" s="119" t="str">
        <f>VLOOKUP(A81,'[3]fie nguon'!$C$2:$N$348,12,0)</f>
        <v>PGS.TS Nguyễn Thị Kim Chi</v>
      </c>
      <c r="Q81" s="119" t="str">
        <f>VLOOKUP(A81,'[3]fie nguon'!$C$2:$O$348,13,0)</f>
        <v xml:space="preserve"> Trường ĐH Kinh tế, ĐHQG Hà Nội</v>
      </c>
      <c r="R81" s="119" t="str">
        <f>VLOOKUP(A81,'[3]fie nguon'!$C$2:$T$349,18,0)</f>
        <v>703/QĐ-ĐHKT ngày 19/03/2020</v>
      </c>
      <c r="S81" s="126">
        <v>3.43</v>
      </c>
      <c r="T81" s="128"/>
      <c r="U81" s="129">
        <v>8.1</v>
      </c>
      <c r="V81" s="130"/>
      <c r="W81" s="126" t="s">
        <v>36</v>
      </c>
      <c r="X81" s="119" t="str">
        <f>VLOOKUP(A81,'[2]tong 2 dot'!$A$7:$K$379,11,0)</f>
        <v>3286/QĐ-ĐHKT ngày 7/12/2018</v>
      </c>
      <c r="Y81" s="128" t="str">
        <f>VLOOKUP(A81,[5]Sheet1!$A$1:$M$145,13,0)</f>
        <v>3728 /QĐ-ĐHKT ngày 8 tháng 12 năm 2020</v>
      </c>
      <c r="Z81" s="126" t="str">
        <f>VLOOKUP(A81,[5]Sheet1!$A$1:$E$145,5,0)</f>
        <v>PGS.TS. Nguyễn Anh Thu</v>
      </c>
      <c r="AA81" s="126" t="str">
        <f>VLOOKUP(A81,[5]Sheet1!$A$1:$F$145,6,0)</f>
        <v>TS. Vũ Thanh Hương</v>
      </c>
      <c r="AB81" s="126" t="str">
        <f>VLOOKUP(A81,[5]Sheet1!$A$1:$G$145,7,0)</f>
        <v>PGS.TS. Doãn Kế Bôn</v>
      </c>
      <c r="AC81" s="126" t="str">
        <f>VLOOKUP(A81,[5]Sheet1!$A$1:$H$145,8,0)</f>
        <v>TS. Phạm Thu Phương</v>
      </c>
      <c r="AD81" s="126" t="str">
        <f>VLOOKUP(A81,[5]Sheet1!$A$1:$I$145,9,0)</f>
        <v>PGS.TS. Nguyễn Duy Dũng</v>
      </c>
      <c r="AE81" s="126" t="str">
        <f>VLOOKUP(A81,[5]Sheet1!$A$1:$L$146,12,0)</f>
        <v>ngày 26 tháng 12 năm 2020</v>
      </c>
      <c r="AF81" s="119" t="str">
        <f>VLOOKUP(A81,'DS 4.2020'!A81:AF231,32,)</f>
        <v>0989099496</v>
      </c>
      <c r="AG81" s="119" t="str">
        <f>VLOOKUP(A81,'DS 4.2020'!A81:AG231,33,0)</f>
        <v>nga230176@gmail.com</v>
      </c>
      <c r="AH81" s="136"/>
      <c r="AI81" s="136"/>
      <c r="AJ81" s="2" t="str">
        <f>VLOOKUP(A82,[1]QLKT!$AA$10:$AC$111,3,0)</f>
        <v>a</v>
      </c>
      <c r="AK81" s="2"/>
    </row>
    <row r="82" spans="1:37" ht="66">
      <c r="A82" s="21" t="str">
        <f t="shared" si="1"/>
        <v>Bùi Thị Kim Ngân 06/09/1994</v>
      </c>
      <c r="B82" s="119">
        <v>76</v>
      </c>
      <c r="C82" s="125">
        <f>VLOOKUP(A82,'[2]tong 2 dot'!$A$7:$C$359,3,0)</f>
        <v>18057550</v>
      </c>
      <c r="D82" s="121" t="s">
        <v>152</v>
      </c>
      <c r="E82" s="122" t="s">
        <v>153</v>
      </c>
      <c r="F82" s="123"/>
      <c r="G82" s="124" t="s">
        <v>154</v>
      </c>
      <c r="H82" s="119" t="str">
        <f>VLOOKUP(A82,'[2]tong 2 dot'!$A$7:$G$379,7,0)</f>
        <v>Vĩnh Phúc</v>
      </c>
      <c r="I82" s="119" t="str">
        <f>VLOOKUP(A82,'[2]tong 2 dot'!$A$7:$E$379,5,0)</f>
        <v>Nữ</v>
      </c>
      <c r="J82" s="119" t="s">
        <v>40</v>
      </c>
      <c r="K82" s="119" t="str">
        <f>VLOOKUP(A82,'[2]tong 2 dot'!$A$7:$J$379,10,0)</f>
        <v>QH-2018-E</v>
      </c>
      <c r="L82" s="119">
        <v>8340410</v>
      </c>
      <c r="M82" s="126" t="s">
        <v>41</v>
      </c>
      <c r="N82" s="126" t="s">
        <v>1208</v>
      </c>
      <c r="O82" s="119" t="str">
        <f>VLOOKUP(A82,'[3]fie nguon'!$C$2:$L$348,10,0)</f>
        <v xml:space="preserve">Quản lý tài chính tại Công ty Cổ phần dược phẩm và thiết bị y tế Đông Nam Á </v>
      </c>
      <c r="P82" s="119" t="str">
        <f>VLOOKUP(A82,'[3]fie nguon'!$C$2:$N$348,12,0)</f>
        <v>PGS.TS Trần Đức Hiệp</v>
      </c>
      <c r="Q82" s="119" t="str">
        <f>VLOOKUP(A82,'[3]fie nguon'!$C$2:$O$348,13,0)</f>
        <v xml:space="preserve"> Trường ĐH Kinh tế, ĐHQG Hà Nội</v>
      </c>
      <c r="R82" s="119" t="str">
        <f>VLOOKUP(A82,'[3]fie nguon'!$C$2:$T$349,18,0)</f>
        <v>558/QĐ-ĐHKT ngày 19/03/2020</v>
      </c>
      <c r="S82" s="126">
        <v>3.36</v>
      </c>
      <c r="T82" s="128"/>
      <c r="U82" s="129">
        <v>8.9</v>
      </c>
      <c r="V82" s="130"/>
      <c r="W82" s="126" t="s">
        <v>37</v>
      </c>
      <c r="X82" s="119" t="str">
        <f>VLOOKUP(A82,'[2]tong 2 dot'!$A$7:$K$379,11,0)</f>
        <v>3286/QĐ-ĐHKT ngày 7/12/2018</v>
      </c>
      <c r="Y82" s="128" t="str">
        <f>VLOOKUP(A82,[5]Sheet1!$A$1:$M$145,13,0)</f>
        <v>3987 /QĐ-ĐHKT ngày 21 tháng 12 năm 2020</v>
      </c>
      <c r="Z82" s="126" t="str">
        <f>VLOOKUP(A82,[5]Sheet1!$A$1:$E$145,5,0)</f>
        <v>GS.TS. Phan Huy Đường</v>
      </c>
      <c r="AA82" s="126" t="str">
        <f>VLOOKUP(A82,[5]Sheet1!$A$1:$F$145,6,0)</f>
        <v>PGS.TS. Nguyễn Hữu Đạt</v>
      </c>
      <c r="AB82" s="126" t="str">
        <f>VLOOKUP(A82,[5]Sheet1!$A$1:$G$145,7,0)</f>
        <v>PGS.TS. Vũ Đức Thanh</v>
      </c>
      <c r="AC82" s="126" t="str">
        <f>VLOOKUP(A82,[5]Sheet1!$A$1:$H$145,8,0)</f>
        <v>TS. Lê Thị Hồng Điệp</v>
      </c>
      <c r="AD82" s="126" t="str">
        <f>VLOOKUP(A82,[5]Sheet1!$A$1:$I$145,9,0)</f>
        <v>PGS.TS. Lê Quốc Hội</v>
      </c>
      <c r="AE82" s="126" t="str">
        <f>VLOOKUP(A82,[5]Sheet1!$A$1:$L$146,12,0)</f>
        <v>ngày 12 tháng 1 năm 2021</v>
      </c>
      <c r="AF82" s="119" t="e">
        <f>VLOOKUP(A82,'DS 4.2020'!A82:AF232,32,)</f>
        <v>#N/A</v>
      </c>
      <c r="AG82" s="119" t="e">
        <f>VLOOKUP(A82,'DS 4.2020'!A82:AG232,33,0)</f>
        <v>#N/A</v>
      </c>
      <c r="AH82" s="133" t="s">
        <v>1290</v>
      </c>
      <c r="AI82" s="133"/>
      <c r="AJ82" s="2" t="str">
        <f>VLOOKUP(A83,[1]QLKT!$AA$10:$AC$111,3,0)</f>
        <v>a</v>
      </c>
      <c r="AK82" s="2" t="e">
        <f>VLOOKUP(A82,[4]Sheet1!$A$1:$E$81,5,0)</f>
        <v>#N/A</v>
      </c>
    </row>
    <row r="83" spans="1:37" ht="66">
      <c r="A83" s="21" t="str">
        <f t="shared" si="1"/>
        <v>Nghiêm Thị Ngân 06/07/1987</v>
      </c>
      <c r="B83" s="119">
        <v>77</v>
      </c>
      <c r="C83" s="125">
        <f>VLOOKUP(A83,'[2]tong 2 dot'!$A$7:$C$359,3,0)</f>
        <v>18057551</v>
      </c>
      <c r="D83" s="121" t="s">
        <v>68</v>
      </c>
      <c r="E83" s="122" t="s">
        <v>153</v>
      </c>
      <c r="F83" s="123"/>
      <c r="G83" s="124" t="s">
        <v>478</v>
      </c>
      <c r="H83" s="119" t="str">
        <f>VLOOKUP(A83,'[2]tong 2 dot'!$A$7:$G$379,7,0)</f>
        <v>Vĩnh Phúc</v>
      </c>
      <c r="I83" s="119" t="str">
        <f>VLOOKUP(A83,'[2]tong 2 dot'!$A$7:$E$379,5,0)</f>
        <v>Nữ</v>
      </c>
      <c r="J83" s="119" t="s">
        <v>40</v>
      </c>
      <c r="K83" s="119" t="str">
        <f>VLOOKUP(A83,'[2]tong 2 dot'!$A$7:$J$379,10,0)</f>
        <v>QH-2018-E</v>
      </c>
      <c r="L83" s="119">
        <v>8340410</v>
      </c>
      <c r="M83" s="126" t="s">
        <v>100</v>
      </c>
      <c r="N83" s="126" t="s">
        <v>1208</v>
      </c>
      <c r="O83" s="119" t="str">
        <f>VLOOKUP(A83,'[3]fie nguon'!$C$2:$L$348,10,0)</f>
        <v xml:space="preserve">Quản lý thu thuế thu nhập doanh nghiệp tại Cục thuế Tỉnh Vĩnh Phúc </v>
      </c>
      <c r="P83" s="119" t="str">
        <f>VLOOKUP(A83,'[3]fie nguon'!$C$2:$N$348,12,0)</f>
        <v>TS. Nguyễn Cẩm Nhung</v>
      </c>
      <c r="Q83" s="119" t="str">
        <f>VLOOKUP(A83,'[3]fie nguon'!$C$2:$O$348,13,0)</f>
        <v xml:space="preserve"> Trường ĐH Kinh tế, ĐHQG Hà Nội</v>
      </c>
      <c r="R83" s="119" t="str">
        <f>VLOOKUP(A83,'[3]fie nguon'!$C$2:$T$349,18,0)</f>
        <v>559/QĐ-ĐHKT ngày 19/03/2020</v>
      </c>
      <c r="S83" s="126">
        <v>3.06</v>
      </c>
      <c r="T83" s="128"/>
      <c r="U83" s="129">
        <v>8.4</v>
      </c>
      <c r="V83" s="130"/>
      <c r="W83" s="126" t="s">
        <v>33</v>
      </c>
      <c r="X83" s="119" t="str">
        <f>VLOOKUP(A83,'[2]tong 2 dot'!$A$7:$K$379,11,0)</f>
        <v>3286/QĐ-ĐHKT ngày 7/12/2018</v>
      </c>
      <c r="Y83" s="128" t="str">
        <f>VLOOKUP(A83,[5]Sheet1!$A$1:$M$145,13,0)</f>
        <v>4006 /QĐ-ĐHKT ngày 21 tháng 12 năm 2020</v>
      </c>
      <c r="Z83" s="126" t="str">
        <f>VLOOKUP(A83,[5]Sheet1!$A$1:$E$145,5,0)</f>
        <v>PGS.TS. Nguyễn Trúc Lê</v>
      </c>
      <c r="AA83" s="126" t="str">
        <f>VLOOKUP(A83,[5]Sheet1!$A$1:$F$145,6,0)</f>
        <v>PGS.TS. Nguyễn An Thịnh</v>
      </c>
      <c r="AB83" s="126" t="str">
        <f>VLOOKUP(A83,[5]Sheet1!$A$1:$G$145,7,0)</f>
        <v>PGS.TS. Nguyễn Anh Tuấn</v>
      </c>
      <c r="AC83" s="126" t="str">
        <f>VLOOKUP(A83,[5]Sheet1!$A$1:$H$145,8,0)</f>
        <v>TS. Nguyễn Thùy Anh</v>
      </c>
      <c r="AD83" s="126" t="str">
        <f>VLOOKUP(A83,[5]Sheet1!$A$1:$I$145,9,0)</f>
        <v>PGS.TS. Lê Hùng Sơn</v>
      </c>
      <c r="AE83" s="126" t="s">
        <v>1275</v>
      </c>
      <c r="AF83" s="119" t="str">
        <f>VLOOKUP(A83,'DS 4.2020'!A83:AF233,32,)</f>
        <v>0988077780</v>
      </c>
      <c r="AG83" s="119" t="str">
        <f>VLOOKUP(A83,'DS 4.2020'!A83:AG233,33,0)</f>
        <v>ntngan6787@gmail.com</v>
      </c>
      <c r="AH83" s="133"/>
      <c r="AI83" s="133"/>
      <c r="AJ83" s="2" t="e">
        <f>VLOOKUP(#REF!,[1]QLKT!$AA$10:$AC$111,3,0)</f>
        <v>#REF!</v>
      </c>
      <c r="AK83" s="2" t="e">
        <f>VLOOKUP(A83,[4]Sheet1!$A$1:$E$81,5,0)</f>
        <v>#N/A</v>
      </c>
    </row>
    <row r="84" spans="1:37" s="38" customFormat="1" ht="66">
      <c r="A84" s="21" t="str">
        <f t="shared" si="1"/>
        <v>Phan Minh Ngọc 23/12/1994</v>
      </c>
      <c r="B84" s="119">
        <v>78</v>
      </c>
      <c r="C84" s="141" t="s">
        <v>688</v>
      </c>
      <c r="D84" s="27" t="s">
        <v>679</v>
      </c>
      <c r="E84" s="28" t="s">
        <v>680</v>
      </c>
      <c r="F84" s="123"/>
      <c r="G84" s="35" t="s">
        <v>681</v>
      </c>
      <c r="H84" s="25" t="s">
        <v>380</v>
      </c>
      <c r="I84" s="25" t="s">
        <v>35</v>
      </c>
      <c r="J84" s="25" t="s">
        <v>251</v>
      </c>
      <c r="K84" s="25" t="s">
        <v>47</v>
      </c>
      <c r="L84" s="25">
        <v>8340101</v>
      </c>
      <c r="M84" s="126" t="s">
        <v>53</v>
      </c>
      <c r="N84" s="31" t="s">
        <v>1208</v>
      </c>
      <c r="O84" s="25" t="s">
        <v>682</v>
      </c>
      <c r="P84" s="25" t="s">
        <v>683</v>
      </c>
      <c r="Q84" s="25" t="s">
        <v>684</v>
      </c>
      <c r="R84" s="25" t="s">
        <v>685</v>
      </c>
      <c r="S84" s="31">
        <v>3.06</v>
      </c>
      <c r="T84" s="128"/>
      <c r="U84" s="33">
        <v>8</v>
      </c>
      <c r="V84" s="130"/>
      <c r="W84" s="31" t="s">
        <v>33</v>
      </c>
      <c r="X84" s="25" t="s">
        <v>79</v>
      </c>
      <c r="Y84" s="32" t="str">
        <f>VLOOKUP(A84,[5]Sheet1!$A$1:$M$145,13,0)</f>
        <v>3871 /QĐ-ĐHKT ngày 14 tháng 12 năm 2020</v>
      </c>
      <c r="Z84" s="31" t="str">
        <f>VLOOKUP(A84,[5]Sheet1!$A$1:$E$145,5,0)</f>
        <v>PGS.TS. Nguyễn Mạnh Tuân</v>
      </c>
      <c r="AA84" s="31" t="str">
        <f>VLOOKUP(A84,[5]Sheet1!$A$1:$F$145,6,0)</f>
        <v>TS. Trương Minh Đức</v>
      </c>
      <c r="AB84" s="31" t="str">
        <f>VLOOKUP(A84,[5]Sheet1!$A$1:$G$145,7,0)</f>
        <v>TS. Trần Việt Thảo</v>
      </c>
      <c r="AC84" s="31" t="str">
        <f>VLOOKUP(A84,[5]Sheet1!$A$1:$H$145,8,0)</f>
        <v>TS. Lưu Hữu Văn</v>
      </c>
      <c r="AD84" s="31" t="str">
        <f>VLOOKUP(A84,[5]Sheet1!$A$1:$I$145,9,0)</f>
        <v>TS. Trần Kim Hào</v>
      </c>
      <c r="AE84" s="31" t="str">
        <f>VLOOKUP(A84,[5]Sheet1!$A$1:$L$146,12,0)</f>
        <v>ngày 24 tháng 12 năm 2020</v>
      </c>
      <c r="AF84" s="119" t="str">
        <f>VLOOKUP(A84,'DS 4.2020'!A84:AF234,32,)</f>
        <v>0944726964</v>
      </c>
      <c r="AG84" s="119" t="str">
        <f>VLOOKUP(A84,'DS 4.2020'!A84:AG234,33,0)</f>
        <v>phanminhngoc.pdu@gmail.com</v>
      </c>
      <c r="AH84" s="109"/>
      <c r="AI84" s="109" t="s">
        <v>1277</v>
      </c>
      <c r="AJ84" s="39" t="str">
        <f>VLOOKUP(A85,[1]QLKT!$AA$10:$AC$111,3,0)</f>
        <v>a</v>
      </c>
      <c r="AK84" s="39"/>
    </row>
    <row r="85" spans="1:37" s="38" customFormat="1" ht="63">
      <c r="A85" s="21" t="str">
        <f t="shared" si="1"/>
        <v>Nguyễn Thị Minh Nguyệt 27/07/1993</v>
      </c>
      <c r="B85" s="119">
        <v>79</v>
      </c>
      <c r="C85" s="26">
        <f>VLOOKUP(A85,'[2]tong 2 dot'!$A$7:$C$359,3,0)</f>
        <v>18057552</v>
      </c>
      <c r="D85" s="27" t="s">
        <v>312</v>
      </c>
      <c r="E85" s="28" t="s">
        <v>313</v>
      </c>
      <c r="F85" s="123"/>
      <c r="G85" s="35" t="s">
        <v>314</v>
      </c>
      <c r="H85" s="25" t="str">
        <f>VLOOKUP(A85,'[2]tong 2 dot'!$A$7:$G$379,7,0)</f>
        <v>Hải Dương</v>
      </c>
      <c r="I85" s="25" t="str">
        <f>VLOOKUP(A85,'[2]tong 2 dot'!$A$7:$E$379,5,0)</f>
        <v>Nữ</v>
      </c>
      <c r="J85" s="25" t="s">
        <v>40</v>
      </c>
      <c r="K85" s="25" t="str">
        <f>VLOOKUP(A85,'[2]tong 2 dot'!$A$7:$J$379,10,0)</f>
        <v>QH-2018-E</v>
      </c>
      <c r="L85" s="25">
        <v>8340410</v>
      </c>
      <c r="M85" s="126" t="s">
        <v>100</v>
      </c>
      <c r="N85" s="31" t="s">
        <v>1208</v>
      </c>
      <c r="O85" s="25" t="str">
        <f>VLOOKUP(A85,'[3]fie nguon'!$C$2:$L$348,10,0)</f>
        <v>Chất lượng nhân lực khối thủ tục tại công ty cổ phần Vinhomes</v>
      </c>
      <c r="P85" s="25" t="str">
        <f>VLOOKUP(A85,'[3]fie nguon'!$C$2:$N$348,12,0)</f>
        <v>PGS.TS Lê Quốc Hội</v>
      </c>
      <c r="Q85" s="25" t="str">
        <f>VLOOKUP(A85,'[3]fie nguon'!$C$2:$O$348,13,0)</f>
        <v xml:space="preserve">Trường Đại học Kinh tế Quốc dân </v>
      </c>
      <c r="R85" s="25" t="str">
        <f>VLOOKUP(A85,'[3]fie nguon'!$C$2:$T$349,18,0)</f>
        <v>779/QĐ-ĐHKT ngày 31/3/2020</v>
      </c>
      <c r="S85" s="31">
        <v>3.09</v>
      </c>
      <c r="T85" s="128"/>
      <c r="U85" s="33">
        <v>8.5</v>
      </c>
      <c r="V85" s="130"/>
      <c r="W85" s="31" t="s">
        <v>33</v>
      </c>
      <c r="X85" s="25" t="str">
        <f>VLOOKUP(A85,'[2]tong 2 dot'!$A$7:$K$379,11,0)</f>
        <v>3286/QĐ-ĐHKT ngày 7/12/2018</v>
      </c>
      <c r="Y85" s="32" t="str">
        <f>VLOOKUP(A85,[5]Sheet1!$A$1:$M$145,13,0)</f>
        <v>4007 /QĐ-ĐHKT ngày 21 tháng 12 năm 2020</v>
      </c>
      <c r="Z85" s="31" t="str">
        <f>VLOOKUP(A85,[5]Sheet1!$A$1:$E$145,5,0)</f>
        <v>PGS.TS. Nguyễn Trúc Lê</v>
      </c>
      <c r="AA85" s="31" t="str">
        <f>VLOOKUP(A85,[5]Sheet1!$A$1:$F$145,6,0)</f>
        <v>TS. Hoàng Ngọc Hải</v>
      </c>
      <c r="AB85" s="31" t="str">
        <f>VLOOKUP(A85,[5]Sheet1!$A$1:$G$145,7,0)</f>
        <v>TS. Nguyễn Hữu Hiểu</v>
      </c>
      <c r="AC85" s="31" t="str">
        <f>VLOOKUP(A85,[5]Sheet1!$A$1:$H$145,8,0)</f>
        <v>TS. Nguyễn Thị Lan Hương</v>
      </c>
      <c r="AD85" s="31" t="str">
        <f>VLOOKUP(A85,[5]Sheet1!$A$1:$I$145,9,0)</f>
        <v>TS. Nguyễn Đình Tiến</v>
      </c>
      <c r="AE85" s="31" t="s">
        <v>1276</v>
      </c>
      <c r="AF85" s="119" t="s">
        <v>315</v>
      </c>
      <c r="AG85" s="119" t="s">
        <v>316</v>
      </c>
      <c r="AH85" s="109" t="s">
        <v>1290</v>
      </c>
      <c r="AI85" s="109" t="s">
        <v>1277</v>
      </c>
      <c r="AJ85" s="39" t="e">
        <f>VLOOKUP(A86,[1]QLKT!$AA$10:$AC$111,3,0)</f>
        <v>#N/A</v>
      </c>
      <c r="AK85" s="39"/>
    </row>
    <row r="86" spans="1:37" ht="66">
      <c r="A86" s="21" t="str">
        <f t="shared" si="1"/>
        <v>Nguyễn Hồng Nhật 17/06/1984</v>
      </c>
      <c r="B86" s="119">
        <v>80</v>
      </c>
      <c r="C86" s="125">
        <f>VLOOKUP(A86,'[2]tong 2 dot'!$A$7:$C$359,3,0)</f>
        <v>18057685</v>
      </c>
      <c r="D86" s="121" t="s">
        <v>97</v>
      </c>
      <c r="E86" s="122" t="s">
        <v>381</v>
      </c>
      <c r="F86" s="123"/>
      <c r="G86" s="124" t="s">
        <v>382</v>
      </c>
      <c r="H86" s="119" t="str">
        <f>VLOOKUP(A86,'[2]tong 2 dot'!$A$7:$G$379,7,0)</f>
        <v>Hà Tĩnh</v>
      </c>
      <c r="I86" s="119" t="str">
        <f>VLOOKUP(A86,'[2]tong 2 dot'!$A$7:$E$379,5,0)</f>
        <v>Nam</v>
      </c>
      <c r="J86" s="119" t="s">
        <v>1273</v>
      </c>
      <c r="K86" s="119" t="str">
        <f>VLOOKUP(A86,'[2]tong 2 dot'!$A$7:$J$379,10,0)</f>
        <v>QH-2018-E</v>
      </c>
      <c r="L86" s="119" t="s">
        <v>1268</v>
      </c>
      <c r="M86" s="126" t="s">
        <v>383</v>
      </c>
      <c r="N86" s="126" t="s">
        <v>1208</v>
      </c>
      <c r="O86" s="119" t="str">
        <f>VLOOKUP(A86,'[3]fie nguon'!$C$2:$L$348,10,0)</f>
        <v xml:space="preserve">Nghiên cứu đánh giá kết quả thực thi chính sách xây dựng nông thôn mới tại huyện Cẩm Xuyên, tỉnh Hà Tĩnh </v>
      </c>
      <c r="P86" s="119" t="str">
        <f>VLOOKUP(A86,'[3]fie nguon'!$C$2:$N$348,12,0)</f>
        <v>PGS.TS Nguyễn An Thịnh</v>
      </c>
      <c r="Q86" s="119" t="str">
        <f>VLOOKUP(A86,'[3]fie nguon'!$C$2:$O$348,13,0)</f>
        <v xml:space="preserve"> Trường ĐH Kinh tế, ĐHQG Hà Nội</v>
      </c>
      <c r="R86" s="119" t="str">
        <f>VLOOKUP(A86,'[3]fie nguon'!$C$2:$T$349,18,0)</f>
        <v>630/QĐ-ĐHKT ngày 19/03/2020</v>
      </c>
      <c r="S86" s="126">
        <v>3.51</v>
      </c>
      <c r="T86" s="128"/>
      <c r="U86" s="129">
        <v>8.9</v>
      </c>
      <c r="V86" s="130"/>
      <c r="W86" s="126" t="s">
        <v>33</v>
      </c>
      <c r="X86" s="119" t="str">
        <f>VLOOKUP(A86,'[2]tong 2 dot'!$A$7:$K$379,11,0)</f>
        <v>3286/QĐ-ĐHKT ngày 7/12/2018</v>
      </c>
      <c r="Y86" s="128" t="str">
        <f>VLOOKUP(A86,[5]Sheet1!$A$1:$M$145,13,0)</f>
        <v>3763 /QĐ-ĐHKT ngày 8 tháng 12 năm 2020</v>
      </c>
      <c r="Z86" s="126" t="str">
        <f>VLOOKUP(A86,[5]Sheet1!$A$1:$E$145,5,0)</f>
        <v>TS. Nguyễn Quốc Việt</v>
      </c>
      <c r="AA86" s="126" t="str">
        <f>VLOOKUP(A86,[5]Sheet1!$A$1:$F$145,6,0)</f>
        <v>TS. Nguyễn Ngọc Thao</v>
      </c>
      <c r="AB86" s="126" t="str">
        <f>VLOOKUP(A86,[5]Sheet1!$A$1:$G$145,7,0)</f>
        <v>PGS.TS. Lê Đình Hải</v>
      </c>
      <c r="AC86" s="126" t="str">
        <f>VLOOKUP(A86,[5]Sheet1!$A$1:$H$145,8,0)</f>
        <v>TS. Nguyễn Thế Kiên</v>
      </c>
      <c r="AD86" s="126" t="str">
        <f>VLOOKUP(A86,[5]Sheet1!$A$1:$I$145,9,0)</f>
        <v>PGS.TS. Lê Văn Chiến</v>
      </c>
      <c r="AE86" s="126" t="str">
        <f>VLOOKUP(A86,[5]Sheet1!$A$1:$L$146,12,0)</f>
        <v>ngày 17 tháng 12 năm 2020</v>
      </c>
      <c r="AF86" s="119" t="e">
        <f>VLOOKUP(A86,'DS 4.2020'!A86:AF236,32,)</f>
        <v>#N/A</v>
      </c>
      <c r="AG86" s="119" t="e">
        <f>VLOOKUP(A86,'DS 4.2020'!A86:AG236,33,0)</f>
        <v>#N/A</v>
      </c>
      <c r="AH86" s="133"/>
      <c r="AI86" s="133"/>
      <c r="AJ86" s="2" t="str">
        <f>VLOOKUP(A87,[1]QLKT!$AA$10:$AC$111,3,0)</f>
        <v>a</v>
      </c>
      <c r="AK86" s="2"/>
    </row>
    <row r="87" spans="1:37" ht="66">
      <c r="A87" s="21" t="str">
        <f t="shared" si="1"/>
        <v>Nguyễn Thị Nhung 29/05/1991</v>
      </c>
      <c r="B87" s="119">
        <v>81</v>
      </c>
      <c r="C87" s="125">
        <f>VLOOKUP(A87,'[2]tong 2 dot'!$A$7:$C$359,3,0)</f>
        <v>18057553</v>
      </c>
      <c r="D87" s="121" t="s">
        <v>103</v>
      </c>
      <c r="E87" s="122" t="s">
        <v>400</v>
      </c>
      <c r="F87" s="123"/>
      <c r="G87" s="124" t="s">
        <v>401</v>
      </c>
      <c r="H87" s="119" t="str">
        <f>VLOOKUP(A87,'[2]tong 2 dot'!$A$7:$G$379,7,0)</f>
        <v>Thanh Hóa</v>
      </c>
      <c r="I87" s="119" t="str">
        <f>VLOOKUP(A87,'[2]tong 2 dot'!$A$7:$E$379,5,0)</f>
        <v>Nữ</v>
      </c>
      <c r="J87" s="119" t="s">
        <v>40</v>
      </c>
      <c r="K87" s="119" t="str">
        <f>VLOOKUP(A87,'[2]tong 2 dot'!$A$7:$J$379,10,0)</f>
        <v>QH-2018-E</v>
      </c>
      <c r="L87" s="119">
        <v>8340410</v>
      </c>
      <c r="M87" s="126"/>
      <c r="N87" s="126" t="s">
        <v>1208</v>
      </c>
      <c r="O87" s="119" t="str">
        <f>VLOOKUP(A87,'[3]fie nguon'!$C$2:$L$348,10,0)</f>
        <v>Quản lý tín dụng tại ngân hàng TMCP Công thương Việt Nam - Chi nhánh Thanh Hóa</v>
      </c>
      <c r="P87" s="119" t="str">
        <f>VLOOKUP(A87,'[3]fie nguon'!$C$2:$N$348,12,0)</f>
        <v>PGS.TS Nguyễn Anh Tuấn</v>
      </c>
      <c r="Q87" s="119" t="str">
        <f>VLOOKUP(A87,'[3]fie nguon'!$C$2:$O$348,13,0)</f>
        <v>Trường ĐH Sư phạm Thể dục thể thao HN</v>
      </c>
      <c r="R87" s="119" t="str">
        <f>VLOOKUP(A87,'[3]fie nguon'!$C$2:$T$349,18,0)</f>
        <v>561/QĐ-ĐHKT ngày 19/03/2020</v>
      </c>
      <c r="S87" s="126">
        <v>3.12</v>
      </c>
      <c r="T87" s="128"/>
      <c r="U87" s="129">
        <v>8.6</v>
      </c>
      <c r="V87" s="130"/>
      <c r="W87" s="126" t="s">
        <v>37</v>
      </c>
      <c r="X87" s="119" t="str">
        <f>VLOOKUP(A87,'[2]tong 2 dot'!$A$7:$K$379,11,0)</f>
        <v>3286/QĐ-ĐHKT ngày 7/12/2018</v>
      </c>
      <c r="Y87" s="128" t="str">
        <f>VLOOKUP(A87,[5]Sheet1!$A$1:$M$145,13,0)</f>
        <v>4015 /QĐ-ĐHKT ngày 21 tháng 12 năm 2020</v>
      </c>
      <c r="Z87" s="126" t="str">
        <f>VLOOKUP(A87,[5]Sheet1!$A$1:$E$145,5,0)</f>
        <v>PGS.TS. Lê Danh Tốn</v>
      </c>
      <c r="AA87" s="126" t="str">
        <f>VLOOKUP(A87,[5]Sheet1!$A$1:$F$145,6,0)</f>
        <v>PGS.TS. Phạm Thị Hồng Điệp</v>
      </c>
      <c r="AB87" s="126" t="str">
        <f>VLOOKUP(A87,[5]Sheet1!$A$1:$G$145,7,0)</f>
        <v>TS. Lê Xuân Sang</v>
      </c>
      <c r="AC87" s="126" t="str">
        <f>VLOOKUP(A87,[5]Sheet1!$A$1:$H$145,8,0)</f>
        <v>TS. Lê Thị Hồng Điệp</v>
      </c>
      <c r="AD87" s="126" t="str">
        <f>VLOOKUP(A87,[5]Sheet1!$A$1:$I$145,9,0)</f>
        <v>TS. Đinh Quang Ty</v>
      </c>
      <c r="AE87" s="126" t="str">
        <f>VLOOKUP(A87,[5]Sheet1!$A$1:$L$146,12,0)</f>
        <v>ngày 7 tháng 1 năm 2021</v>
      </c>
      <c r="AF87" s="119" t="e">
        <f>VLOOKUP(A87,'DS 4.2020'!A87:AF237,32,)</f>
        <v>#N/A</v>
      </c>
      <c r="AG87" s="119" t="e">
        <f>VLOOKUP(A87,'DS 4.2020'!A87:AG237,33,0)</f>
        <v>#N/A</v>
      </c>
      <c r="AH87" s="133" t="s">
        <v>1290</v>
      </c>
      <c r="AI87" s="133"/>
      <c r="AJ87" s="2" t="e">
        <f>VLOOKUP(A88,[1]QLKT!$AA$10:$AC$111,3,0)</f>
        <v>#N/A</v>
      </c>
      <c r="AK87" s="2"/>
    </row>
    <row r="88" spans="1:37" ht="82.5">
      <c r="A88" s="21" t="str">
        <f t="shared" si="1"/>
        <v>Nguyễn Trang Nhung 24/07/1994</v>
      </c>
      <c r="B88" s="119">
        <v>82</v>
      </c>
      <c r="C88" s="125">
        <f>VLOOKUP(A88,'[2]tong 2 dot'!$A$7:$C$359,3,0)</f>
        <v>18057647</v>
      </c>
      <c r="D88" s="121" t="s">
        <v>1132</v>
      </c>
      <c r="E88" s="122" t="s">
        <v>400</v>
      </c>
      <c r="F88" s="123"/>
      <c r="G88" s="124" t="s">
        <v>1133</v>
      </c>
      <c r="H88" s="119" t="str">
        <f>VLOOKUP(A88,'[2]tong 2 dot'!$A$7:$G$379,7,0)</f>
        <v>Hưng Yên</v>
      </c>
      <c r="I88" s="119" t="str">
        <f>VLOOKUP(A88,'[2]tong 2 dot'!$A$7:$E$379,5,0)</f>
        <v>Nữ</v>
      </c>
      <c r="J88" s="119" t="s">
        <v>970</v>
      </c>
      <c r="K88" s="119" t="str">
        <f>VLOOKUP(A88,'[2]tong 2 dot'!$A$7:$J$379,10,0)</f>
        <v>QH-2018-E</v>
      </c>
      <c r="L88" s="119">
        <v>8310106</v>
      </c>
      <c r="M88" s="126" t="s">
        <v>337</v>
      </c>
      <c r="N88" s="126" t="s">
        <v>1208</v>
      </c>
      <c r="O88" s="119" t="str">
        <f>VLOOKUP(A88,'[3]fie nguon'!$C$2:$L$348,10,0)</f>
        <v>Thu hút đầu tư trực tiếp nước ngoài vào phát triển sản phẩm du lịch đặc thù vùng Duyên hải Nam Trung bộ trong bối cảnh hội nhập kinh tế quốc tế</v>
      </c>
      <c r="P88" s="119" t="str">
        <f>VLOOKUP(A88,'[3]fie nguon'!$C$2:$N$348,12,0)</f>
        <v>PGS.TS Nguyễn Việt Khôi</v>
      </c>
      <c r="Q88" s="119" t="str">
        <f>VLOOKUP(A88,'[3]fie nguon'!$C$2:$O$348,13,0)</f>
        <v xml:space="preserve"> Trường ĐH Kinh tế, ĐHQG Hà Nội</v>
      </c>
      <c r="R88" s="119" t="str">
        <f>VLOOKUP(A88,'[3]fie nguon'!$C$2:$T$349,18,0)</f>
        <v>790/QĐ-ĐHKT ngày 31/3/2020</v>
      </c>
      <c r="S88" s="126">
        <v>3.4</v>
      </c>
      <c r="T88" s="128"/>
      <c r="U88" s="129">
        <v>8.5</v>
      </c>
      <c r="V88" s="130"/>
      <c r="W88" s="126" t="s">
        <v>33</v>
      </c>
      <c r="X88" s="119" t="str">
        <f>VLOOKUP(A88,'[2]tong 2 dot'!$A$7:$K$379,11,0)</f>
        <v>3286/QĐ-ĐHKT ngày 7/12/2018</v>
      </c>
      <c r="Y88" s="128" t="str">
        <f>VLOOKUP(A88,[5]Sheet1!$A$1:$M$145,13,0)</f>
        <v>3743 /QĐ-ĐHKT ngày 8 tháng 12 năm 2020</v>
      </c>
      <c r="Z88" s="126" t="str">
        <f>VLOOKUP(A88,[5]Sheet1!$A$1:$E$145,5,0)</f>
        <v>PGS.TS. Hà Văn Hội</v>
      </c>
      <c r="AA88" s="126" t="str">
        <f>VLOOKUP(A88,[5]Sheet1!$A$1:$F$145,6,0)</f>
        <v>PGS.TS. Trần Văn Tùng</v>
      </c>
      <c r="AB88" s="126" t="str">
        <f>VLOOKUP(A88,[5]Sheet1!$A$1:$G$145,7,0)</f>
        <v>PGS.TS. Bùi Thị Lý</v>
      </c>
      <c r="AC88" s="126" t="str">
        <f>VLOOKUP(A88,[5]Sheet1!$A$1:$H$145,8,0)</f>
        <v>TS. Nguyễn Thị Vũ Hà</v>
      </c>
      <c r="AD88" s="126" t="str">
        <f>VLOOKUP(A88,[5]Sheet1!$A$1:$I$145,9,0)</f>
        <v>PGS.TS. Nguyễn Xuân Thiên</v>
      </c>
      <c r="AE88" s="126" t="str">
        <f>VLOOKUP(A88,[5]Sheet1!$A$1:$L$146,12,0)</f>
        <v>ngày 23 tháng 12 năm 2020</v>
      </c>
      <c r="AF88" s="119" t="str">
        <f>VLOOKUP(A88,'DS 4.2020'!A88:AF238,32,)</f>
        <v>0969247194</v>
      </c>
      <c r="AG88" s="119" t="str">
        <f>VLOOKUP(A88,'DS 4.2020'!A88:AG238,33,0)</f>
        <v>trangnhung.ntn@gmail.com</v>
      </c>
      <c r="AH88" s="133"/>
      <c r="AI88" s="133"/>
      <c r="AJ88" s="2" t="str">
        <f>VLOOKUP(A89,[1]QLKT!$AA$10:$AC$111,3,0)</f>
        <v>a</v>
      </c>
      <c r="AK88" s="2"/>
    </row>
    <row r="89" spans="1:37" ht="66">
      <c r="A89" s="21" t="str">
        <f t="shared" si="1"/>
        <v>Đinh Thị Oanh 12/08/1992</v>
      </c>
      <c r="B89" s="119">
        <v>83</v>
      </c>
      <c r="C89" s="125">
        <f>VLOOKUP(A89,'[2]tong 2 dot'!$A$7:$C$359,3,0)</f>
        <v>18057556</v>
      </c>
      <c r="D89" s="121" t="s">
        <v>330</v>
      </c>
      <c r="E89" s="122" t="s">
        <v>326</v>
      </c>
      <c r="F89" s="123"/>
      <c r="G89" s="124" t="s">
        <v>331</v>
      </c>
      <c r="H89" s="119" t="str">
        <f>VLOOKUP(A89,'[2]tong 2 dot'!$A$7:$G$379,7,0)</f>
        <v>Hà Nội</v>
      </c>
      <c r="I89" s="119" t="str">
        <f>VLOOKUP(A89,'[2]tong 2 dot'!$A$7:$E$379,5,0)</f>
        <v>Nữ</v>
      </c>
      <c r="J89" s="119" t="s">
        <v>40</v>
      </c>
      <c r="K89" s="119" t="str">
        <f>VLOOKUP(A89,'[2]tong 2 dot'!$A$7:$J$379,10,0)</f>
        <v>QH-2018-E</v>
      </c>
      <c r="L89" s="119">
        <v>8340410</v>
      </c>
      <c r="M89" s="126" t="s">
        <v>41</v>
      </c>
      <c r="N89" s="126" t="s">
        <v>1208</v>
      </c>
      <c r="O89" s="119" t="str">
        <f>VLOOKUP(A89,'[3]fie nguon'!$C$2:$L$348,10,0)</f>
        <v xml:space="preserve">Quản lý tài chính tại Học viện Báo chí và tuyên truyền </v>
      </c>
      <c r="P89" s="119" t="str">
        <f>VLOOKUP(A89,'[3]fie nguon'!$C$2:$N$348,12,0)</f>
        <v>PGS.TS. Đinh Văn Thông</v>
      </c>
      <c r="Q89" s="119" t="str">
        <f>VLOOKUP(A89,'[3]fie nguon'!$C$2:$O$348,13,0)</f>
        <v xml:space="preserve"> Trường ĐH Kinh tế, ĐHQG Hà Nội</v>
      </c>
      <c r="R89" s="119" t="str">
        <f>VLOOKUP(A89,'[3]fie nguon'!$C$2:$T$349,18,0)</f>
        <v>563/QĐ-ĐHKT ngày 19/03/2020</v>
      </c>
      <c r="S89" s="126">
        <v>3.27</v>
      </c>
      <c r="T89" s="128"/>
      <c r="U89" s="129">
        <v>8.3000000000000007</v>
      </c>
      <c r="V89" s="130"/>
      <c r="W89" s="126" t="s">
        <v>33</v>
      </c>
      <c r="X89" s="119" t="str">
        <f>VLOOKUP(A89,'[2]tong 2 dot'!$A$7:$K$379,11,0)</f>
        <v>3286/QĐ-ĐHKT ngày 7/12/2018</v>
      </c>
      <c r="Y89" s="128" t="str">
        <f>VLOOKUP(A89,[5]Sheet1!$A$1:$M$145,13,0)</f>
        <v>4008 /QĐ-ĐHKT ngày 21 tháng 12 năm 2020</v>
      </c>
      <c r="Z89" s="126" t="str">
        <f>VLOOKUP(A89,[5]Sheet1!$A$1:$E$145,5,0)</f>
        <v>PGS.TS. Nguyễn Trúc Lê</v>
      </c>
      <c r="AA89" s="126" t="str">
        <f>VLOOKUP(A89,[5]Sheet1!$A$1:$F$145,6,0)</f>
        <v>TS. Nguyễn Đình Tiến</v>
      </c>
      <c r="AB89" s="126" t="str">
        <f>VLOOKUP(A89,[5]Sheet1!$A$1:$G$145,7,0)</f>
        <v>TS. Nguyễn Hữu Hiểu</v>
      </c>
      <c r="AC89" s="126" t="str">
        <f>VLOOKUP(A89,[5]Sheet1!$A$1:$H$145,8,0)</f>
        <v>TS. Nguyễn Thị Lan Hương</v>
      </c>
      <c r="AD89" s="126" t="str">
        <f>VLOOKUP(A89,[5]Sheet1!$A$1:$I$145,9,0)</f>
        <v>TS. Hoàng Ngọc Hải</v>
      </c>
      <c r="AE89" s="126" t="s">
        <v>1276</v>
      </c>
      <c r="AF89" s="119" t="e">
        <f>VLOOKUP(A89,'DS 4.2020'!A89:AF239,32,)</f>
        <v>#N/A</v>
      </c>
      <c r="AG89" s="119" t="e">
        <f>VLOOKUP(A89,'DS 4.2020'!A89:AG239,33,0)</f>
        <v>#N/A</v>
      </c>
      <c r="AH89" s="133"/>
      <c r="AI89" s="133"/>
      <c r="AJ89" s="2" t="e">
        <f>VLOOKUP(A90,[1]QLKT!$AA$10:$AC$111,3,0)</f>
        <v>#N/A</v>
      </c>
      <c r="AK89" s="2"/>
    </row>
    <row r="90" spans="1:37" ht="66">
      <c r="A90" s="21" t="str">
        <f t="shared" si="1"/>
        <v>Lê Thị Oanh 08/06/1989</v>
      </c>
      <c r="B90" s="119">
        <v>84</v>
      </c>
      <c r="C90" s="125">
        <f>VLOOKUP(A90,'[2]tong 2 dot'!$A$7:$C$359,3,0)</f>
        <v>18057670</v>
      </c>
      <c r="D90" s="121" t="s">
        <v>157</v>
      </c>
      <c r="E90" s="122" t="s">
        <v>326</v>
      </c>
      <c r="F90" s="123"/>
      <c r="G90" s="124" t="s">
        <v>425</v>
      </c>
      <c r="H90" s="119" t="str">
        <f>VLOOKUP(A90,'[2]tong 2 dot'!$A$7:$G$379,7,0)</f>
        <v>Hà Nội</v>
      </c>
      <c r="I90" s="119" t="str">
        <f>VLOOKUP(A90,'[2]tong 2 dot'!$A$7:$E$379,5,0)</f>
        <v>Nữ</v>
      </c>
      <c r="J90" s="119" t="str">
        <f>VLOOKUP(A90,'[2]tong 2 dot'!$A$7:$H$379,8,0)</f>
        <v>Kế toán</v>
      </c>
      <c r="K90" s="119" t="str">
        <f>VLOOKUP(A90,'[2]tong 2 dot'!$A$7:$J$379,10,0)</f>
        <v>QH-2018-E</v>
      </c>
      <c r="L90" s="119">
        <v>8340301</v>
      </c>
      <c r="M90" s="119" t="s">
        <v>292</v>
      </c>
      <c r="N90" s="126" t="s">
        <v>1208</v>
      </c>
      <c r="O90" s="119" t="str">
        <f>VLOOKUP(A90,'[3]fie nguon'!$C$2:$L$348,10,0)</f>
        <v>Kiểm soát nội bộ hoạt động huy động vốn tại Ngân hàng TMCP Công Thương Việt Nam - Chi nhánh Đông Anh</v>
      </c>
      <c r="P90" s="119" t="str">
        <f>VLOOKUP(A90,'[3]fie nguon'!$C$2:$N$348,12,0)</f>
        <v>TS. Nguyễn Thị Hương Liên</v>
      </c>
      <c r="Q90" s="119" t="str">
        <f>VLOOKUP(A90,'[3]fie nguon'!$C$2:$O$348,13,0)</f>
        <v xml:space="preserve"> Trường ĐH Kinh tế, ĐHQG Hà Nội</v>
      </c>
      <c r="R90" s="119" t="str">
        <f>VLOOKUP(A90,'[3]fie nguon'!$C$2:$T$349,18,0)</f>
        <v>644/QĐ-ĐHKT ngày 19/03/2020</v>
      </c>
      <c r="S90" s="126">
        <v>3.24</v>
      </c>
      <c r="T90" s="128"/>
      <c r="U90" s="129">
        <v>8.5</v>
      </c>
      <c r="V90" s="130"/>
      <c r="W90" s="126" t="s">
        <v>33</v>
      </c>
      <c r="X90" s="119" t="str">
        <f>VLOOKUP(A90,'[2]tong 2 dot'!$A$7:$K$379,11,0)</f>
        <v>3286/QĐ-ĐHKT ngày 7/12/2018</v>
      </c>
      <c r="Y90" s="128" t="str">
        <f>VLOOKUP(A90,[5]Sheet1!$A$1:$M$145,13,0)</f>
        <v>3760 /QĐ-ĐHKT ngày 8 tháng 12 năm 2020</v>
      </c>
      <c r="Z90" s="126" t="str">
        <f>VLOOKUP(A90,[5]Sheet1!$A$1:$E$145,5,0)</f>
        <v>PGS.TS. Nguyễn Hữu Ánh </v>
      </c>
      <c r="AA90" s="126" t="str">
        <f>VLOOKUP(A90,[5]Sheet1!$A$1:$F$145,6,0)</f>
        <v>TS. Phan Thị Anh Đào </v>
      </c>
      <c r="AB90" s="126" t="str">
        <f>VLOOKUP(A90,[5]Sheet1!$A$1:$G$145,7,0)</f>
        <v>TS. Trần Thế Nữ</v>
      </c>
      <c r="AC90" s="126" t="str">
        <f>VLOOKUP(A90,[5]Sheet1!$A$1:$H$145,8,0)</f>
        <v>TS. Nguyễn Thị Thanh Hải</v>
      </c>
      <c r="AD90" s="126" t="str">
        <f>VLOOKUP(A90,[5]Sheet1!$A$1:$I$145,9,0)</f>
        <v>TS. Nguyễn Thị Diệu Thu</v>
      </c>
      <c r="AE90" s="126" t="str">
        <f>VLOOKUP(A90,[5]Sheet1!$A$1:$L$146,12,0)</f>
        <v>ngày 26 tháng 12 năm 2020</v>
      </c>
      <c r="AF90" s="119" t="e">
        <f>VLOOKUP(A90,'DS 4.2020'!A90:AF240,32,)</f>
        <v>#N/A</v>
      </c>
      <c r="AG90" s="119" t="e">
        <f>VLOOKUP(A90,'DS 4.2020'!A90:AG240,33,0)</f>
        <v>#N/A</v>
      </c>
      <c r="AH90" s="133"/>
      <c r="AI90" s="133"/>
      <c r="AJ90" s="2" t="e">
        <f>VLOOKUP(A91,[1]QLKT!$AA$10:$AC$111,3,0)</f>
        <v>#N/A</v>
      </c>
      <c r="AK90" s="2"/>
    </row>
    <row r="91" spans="1:37" ht="66">
      <c r="A91" s="21" t="str">
        <f t="shared" si="1"/>
        <v>Phạm Hải Oanh 19/11/1994</v>
      </c>
      <c r="B91" s="119">
        <v>85</v>
      </c>
      <c r="C91" s="125">
        <f>VLOOKUP(A91,'[2]tong 2 dot'!$A$7:$C$359,3,0)</f>
        <v>18057671</v>
      </c>
      <c r="D91" s="121" t="s">
        <v>325</v>
      </c>
      <c r="E91" s="122" t="s">
        <v>326</v>
      </c>
      <c r="F91" s="123"/>
      <c r="G91" s="124" t="s">
        <v>327</v>
      </c>
      <c r="H91" s="119" t="str">
        <f>VLOOKUP(A91,'[2]tong 2 dot'!$A$7:$G$379,7,0)</f>
        <v>Hà Nội</v>
      </c>
      <c r="I91" s="119" t="str">
        <f>VLOOKUP(A91,'[2]tong 2 dot'!$A$7:$E$379,5,0)</f>
        <v>Nữ</v>
      </c>
      <c r="J91" s="119" t="str">
        <f>VLOOKUP(A91,'[2]tong 2 dot'!$A$7:$H$379,8,0)</f>
        <v>Kế toán</v>
      </c>
      <c r="K91" s="119" t="str">
        <f>VLOOKUP(A91,'[2]tong 2 dot'!$A$7:$J$379,10,0)</f>
        <v>QH-2018-E</v>
      </c>
      <c r="L91" s="119">
        <v>8340301</v>
      </c>
      <c r="M91" s="119" t="s">
        <v>292</v>
      </c>
      <c r="N91" s="126" t="s">
        <v>1208</v>
      </c>
      <c r="O91" s="119" t="str">
        <f>VLOOKUP(A91,'[3]fie nguon'!$C$2:$L$348,10,0)</f>
        <v>Phân tích hiệu quả sử dụng tài sản tại Tổng công ty Vận tải thủy Petrolimex</v>
      </c>
      <c r="P91" s="119" t="str">
        <f>VLOOKUP(A91,'[3]fie nguon'!$C$2:$N$348,12,0)</f>
        <v>TS. Nguyễn Thị Kim Oanh</v>
      </c>
      <c r="Q91" s="119" t="str">
        <f>VLOOKUP(A91,'[3]fie nguon'!$C$2:$O$348,13,0)</f>
        <v>Khoa Quốc tế, ĐHQGHN</v>
      </c>
      <c r="R91" s="119" t="str">
        <f>VLOOKUP(A91,'[3]fie nguon'!$C$2:$T$349,18,0)</f>
        <v>645/QĐ-ĐHKT ngày 19/03/2020</v>
      </c>
      <c r="S91" s="126">
        <v>3.32</v>
      </c>
      <c r="T91" s="128"/>
      <c r="U91" s="129">
        <v>8.4</v>
      </c>
      <c r="V91" s="130"/>
      <c r="W91" s="126" t="s">
        <v>33</v>
      </c>
      <c r="X91" s="119" t="str">
        <f>VLOOKUP(A91,'[2]tong 2 dot'!$A$7:$K$379,11,0)</f>
        <v>3286/QĐ-ĐHKT ngày 7/12/2018</v>
      </c>
      <c r="Y91" s="128" t="str">
        <f>VLOOKUP(A91,[5]Sheet1!$A$1:$M$145,13,0)</f>
        <v>3753 /QĐ-ĐHKT ngày 8 tháng 12 năm 2020</v>
      </c>
      <c r="Z91" s="126" t="str">
        <f>VLOOKUP(A91,[5]Sheet1!$A$1:$E$145,5,0)</f>
        <v>TS. Phạm Minh Tuấn</v>
      </c>
      <c r="AA91" s="126" t="str">
        <f>VLOOKUP(A91,[5]Sheet1!$A$1:$F$145,6,0)</f>
        <v>PGS.TS. Mai Ngọc Anh</v>
      </c>
      <c r="AB91" s="126" t="str">
        <f>VLOOKUP(A91,[5]Sheet1!$A$1:$G$145,7,0)</f>
        <v>PGS.TS. Nguyễn Thị Thu Hằng</v>
      </c>
      <c r="AC91" s="126" t="str">
        <f>VLOOKUP(A91,[5]Sheet1!$A$1:$H$145,8,0)</f>
        <v>TS. Đỗ Kiều Oanh</v>
      </c>
      <c r="AD91" s="126" t="str">
        <f>VLOOKUP(A91,[5]Sheet1!$A$1:$I$145,9,0)</f>
        <v>TS. Nguyễn Thị Hương Liên</v>
      </c>
      <c r="AE91" s="126" t="str">
        <f>VLOOKUP(A91,[5]Sheet1!$A$1:$L$146,12,0)</f>
        <v>ngày 23 tháng 12 năm 2020</v>
      </c>
      <c r="AF91" s="119" t="e">
        <f>VLOOKUP(A91,'DS 4.2020'!A91:AF241,32,)</f>
        <v>#N/A</v>
      </c>
      <c r="AG91" s="119" t="e">
        <f>VLOOKUP(A91,'DS 4.2020'!A91:AG241,33,0)</f>
        <v>#N/A</v>
      </c>
      <c r="AH91" s="133" t="s">
        <v>1290</v>
      </c>
      <c r="AI91" s="133"/>
      <c r="AJ91" s="2" t="e">
        <f>VLOOKUP(#REF!,[1]QLKT!$AA$10:$AC$111,3,0)</f>
        <v>#REF!</v>
      </c>
      <c r="AK91" s="2"/>
    </row>
    <row r="92" spans="1:37" ht="66">
      <c r="A92" s="21" t="str">
        <f t="shared" si="1"/>
        <v>Tạ Văn Phong 13/08/1982</v>
      </c>
      <c r="B92" s="119">
        <v>86</v>
      </c>
      <c r="C92" s="125">
        <v>18057558</v>
      </c>
      <c r="D92" s="121" t="s">
        <v>74</v>
      </c>
      <c r="E92" s="122" t="s">
        <v>75</v>
      </c>
      <c r="F92" s="123"/>
      <c r="G92" s="124" t="s">
        <v>76</v>
      </c>
      <c r="H92" s="119" t="s">
        <v>77</v>
      </c>
      <c r="I92" s="119" t="s">
        <v>35</v>
      </c>
      <c r="J92" s="119" t="s">
        <v>40</v>
      </c>
      <c r="K92" s="119" t="s">
        <v>47</v>
      </c>
      <c r="L92" s="119">
        <v>8340410</v>
      </c>
      <c r="M92" s="126" t="s">
        <v>41</v>
      </c>
      <c r="N92" s="126" t="s">
        <v>1208</v>
      </c>
      <c r="O92" s="119" t="str">
        <f>VLOOKUP(A92,'[3]fie nguon'!$C$2:$L$348,10,0)</f>
        <v xml:space="preserve">Quản lý nhân lực tại Cơ quan Báo Giáo dục và Thời đại </v>
      </c>
      <c r="P92" s="119" t="str">
        <f>VLOOKUP(A92,'[3]fie nguon'!$C$2:$N$348,12,0)</f>
        <v>PGS.TS Trần Đức Hiệp</v>
      </c>
      <c r="Q92" s="119" t="str">
        <f>VLOOKUP(A92,'[3]fie nguon'!$C$2:$O$348,13,0)</f>
        <v xml:space="preserve"> Trường ĐH Kinh tế, ĐHQG Hà Nội</v>
      </c>
      <c r="R92" s="119" t="str">
        <f>VLOOKUP(A92,'[3]fie nguon'!$C$2:$T$349,18,0)</f>
        <v>565/QĐ-ĐHKT ngày 19/03/2020</v>
      </c>
      <c r="S92" s="126">
        <v>3.13</v>
      </c>
      <c r="T92" s="128"/>
      <c r="U92" s="129">
        <v>8.9</v>
      </c>
      <c r="V92" s="130"/>
      <c r="W92" s="126" t="s">
        <v>33</v>
      </c>
      <c r="X92" s="119" t="s">
        <v>1281</v>
      </c>
      <c r="Y92" s="128" t="str">
        <f>VLOOKUP(A92,[5]Sheet1!$A$1:$M$145,13,0)</f>
        <v>3995 /QĐ-ĐHKT ngày 21 tháng 12 năm 2020</v>
      </c>
      <c r="Z92" s="126" t="str">
        <f>VLOOKUP(A92,[5]Sheet1!$A$1:$E$145,5,0)</f>
        <v>PGS.TS. Phạm Văn Dũng</v>
      </c>
      <c r="AA92" s="126" t="str">
        <f>VLOOKUP(A92,[5]Sheet1!$A$1:$F$145,6,0)</f>
        <v>TS. Phan Trung Chính</v>
      </c>
      <c r="AB92" s="126" t="str">
        <f>VLOOKUP(A92,[5]Sheet1!$A$1:$G$145,7,0)</f>
        <v>TS. Nguyễn Viết Đăng</v>
      </c>
      <c r="AC92" s="126" t="str">
        <f>VLOOKUP(A92,[5]Sheet1!$A$1:$H$145,8,0)</f>
        <v>TS. Hoàng Thị Hương</v>
      </c>
      <c r="AD92" s="126" t="str">
        <f>VLOOKUP(A92,[5]Sheet1!$A$1:$I$145,9,0)</f>
        <v>TS. Lưu Quốc Đạt</v>
      </c>
      <c r="AE92" s="126" t="str">
        <f>VLOOKUP(A92,[5]Sheet1!$A$1:$L$146,12,0)</f>
        <v>ngày 5 tháng 1 năm 2021</v>
      </c>
      <c r="AF92" s="119" t="e">
        <f>VLOOKUP(A92,'DS 4.2020'!A92:AF242,32,)</f>
        <v>#N/A</v>
      </c>
      <c r="AG92" s="119" t="e">
        <f>VLOOKUP(A92,'DS 4.2020'!A92:AG242,33,0)</f>
        <v>#N/A</v>
      </c>
      <c r="AH92" s="133" t="s">
        <v>1290</v>
      </c>
      <c r="AI92" s="133"/>
      <c r="AJ92" s="2" t="e">
        <f>VLOOKUP(A93,[1]QLKT!$AA$10:$AC$111,3,0)</f>
        <v>#N/A</v>
      </c>
      <c r="AK92" s="2"/>
    </row>
    <row r="93" spans="1:37" ht="66">
      <c r="A93" s="21" t="str">
        <f t="shared" si="1"/>
        <v>Hoàng Thị Thu Phương 09/03/1982</v>
      </c>
      <c r="B93" s="119">
        <v>87</v>
      </c>
      <c r="C93" s="125">
        <f>VLOOKUP(A93,'[2]tong 2 dot'!$A$7:$C$359,3,0)</f>
        <v>18057619</v>
      </c>
      <c r="D93" s="121" t="s">
        <v>162</v>
      </c>
      <c r="E93" s="122" t="s">
        <v>158</v>
      </c>
      <c r="F93" s="123"/>
      <c r="G93" s="124" t="s">
        <v>163</v>
      </c>
      <c r="H93" s="119" t="str">
        <f>VLOOKUP(A93,'[2]tong 2 dot'!$A$7:$G$379,7,0)</f>
        <v>Phú Thọ</v>
      </c>
      <c r="I93" s="119" t="str">
        <f>VLOOKUP(A93,'[2]tong 2 dot'!$A$7:$E$379,5,0)</f>
        <v>Nữ</v>
      </c>
      <c r="J93" s="119" t="s">
        <v>251</v>
      </c>
      <c r="K93" s="119" t="str">
        <f>VLOOKUP(A93,'[2]tong 2 dot'!$A$7:$J$379,10,0)</f>
        <v>QH-2018-E</v>
      </c>
      <c r="L93" s="119">
        <v>8340101</v>
      </c>
      <c r="M93" s="126" t="s">
        <v>106</v>
      </c>
      <c r="N93" s="126" t="s">
        <v>1208</v>
      </c>
      <c r="O93" s="119" t="str">
        <f>VLOOKUP(A93,'[3]fie nguon'!$C$2:$L$348,10,0)</f>
        <v>Phát triển nguồn nhân lực tại Ngân hàng Chính sách xã hội - Chi nhánh Hà Nội</v>
      </c>
      <c r="P93" s="119" t="str">
        <f>VLOOKUP(A93,'[3]fie nguon'!$C$2:$N$348,12,0)</f>
        <v>TS. Đỗ Xuân Trường</v>
      </c>
      <c r="Q93" s="119" t="str">
        <f>VLOOKUP(A93,'[3]fie nguon'!$C$2:$O$348,13,0)</f>
        <v xml:space="preserve"> Trường ĐH Kinh tế, ĐHQG Hà Nội</v>
      </c>
      <c r="R93" s="119" t="str">
        <f>VLOOKUP(A93,'[3]fie nguon'!$C$2:$T$349,18,0)</f>
        <v>617/QĐ-ĐHKT ngày 19/03/2020</v>
      </c>
      <c r="S93" s="126">
        <v>3.07</v>
      </c>
      <c r="T93" s="128"/>
      <c r="U93" s="129">
        <v>8.6</v>
      </c>
      <c r="V93" s="130"/>
      <c r="W93" s="126" t="s">
        <v>33</v>
      </c>
      <c r="X93" s="119" t="str">
        <f>VLOOKUP(A93,'[2]tong 2 dot'!$A$7:$K$379,11,0)</f>
        <v>3286/QĐ-ĐHKT ngày 7/12/2018</v>
      </c>
      <c r="Y93" s="128" t="str">
        <f>VLOOKUP(A93,[5]Sheet1!$A$1:$M$145,13,0)</f>
        <v>3853 /QĐ-ĐHKT ngày 14 tháng 12 năm 2020</v>
      </c>
      <c r="Z93" s="126" t="str">
        <f>VLOOKUP(A93,[5]Sheet1!$A$1:$E$145,5,0)</f>
        <v>PGS.TS. Nguyễn Mạnh Tuân</v>
      </c>
      <c r="AA93" s="126" t="str">
        <f>VLOOKUP(A93,[5]Sheet1!$A$1:$F$145,6,0)</f>
        <v>PGS.TS. Nguyễn Đăng Minh</v>
      </c>
      <c r="AB93" s="126" t="str">
        <f>VLOOKUP(A93,[5]Sheet1!$A$1:$G$145,7,0)</f>
        <v>PGS.TS. Phạm Thu Hương</v>
      </c>
      <c r="AC93" s="126" t="str">
        <f>VLOOKUP(A93,[5]Sheet1!$A$1:$H$145,8,0)</f>
        <v>TS. Vũ Thị Minh Hiền</v>
      </c>
      <c r="AD93" s="126" t="str">
        <f>VLOOKUP(A93,[5]Sheet1!$A$1:$I$145,9,0)</f>
        <v>PGS.TS. Vũ Hoàng Ngân</v>
      </c>
      <c r="AE93" s="126" t="str">
        <f>VLOOKUP(A93,[5]Sheet1!$A$1:$L$146,12,0)</f>
        <v>ngày 23 tháng 12 năm 2020</v>
      </c>
      <c r="AF93" s="119" t="e">
        <f>VLOOKUP(A93,'DS 4.2020'!A93:AF243,32,)</f>
        <v>#N/A</v>
      </c>
      <c r="AG93" s="119" t="e">
        <f>VLOOKUP(A93,'DS 4.2020'!A93:AG243,33,0)</f>
        <v>#N/A</v>
      </c>
      <c r="AH93" s="133"/>
      <c r="AI93" s="133"/>
      <c r="AJ93" s="2" t="e">
        <f>VLOOKUP(A94,[1]QLKT!$AA$10:$AC$111,3,0)</f>
        <v>#N/A</v>
      </c>
      <c r="AK93" s="2"/>
    </row>
    <row r="94" spans="1:37" ht="66">
      <c r="A94" s="21" t="str">
        <f t="shared" si="1"/>
        <v>Hồ Thị Phương 05/12/1990</v>
      </c>
      <c r="B94" s="119">
        <v>88</v>
      </c>
      <c r="C94" s="125">
        <f>VLOOKUP(A94,'[2]tong 2 dot'!$A$7:$C$359,3,0)</f>
        <v>18057620</v>
      </c>
      <c r="D94" s="121" t="s">
        <v>266</v>
      </c>
      <c r="E94" s="122" t="s">
        <v>158</v>
      </c>
      <c r="F94" s="123"/>
      <c r="G94" s="124" t="s">
        <v>267</v>
      </c>
      <c r="H94" s="119" t="str">
        <f>VLOOKUP(A94,'[2]tong 2 dot'!$A$7:$G$379,7,0)</f>
        <v>Nghệ An</v>
      </c>
      <c r="I94" s="119" t="str">
        <f>VLOOKUP(A94,'[2]tong 2 dot'!$A$7:$E$379,5,0)</f>
        <v>Nữ</v>
      </c>
      <c r="J94" s="119" t="s">
        <v>251</v>
      </c>
      <c r="K94" s="119" t="str">
        <f>VLOOKUP(A94,'[2]tong 2 dot'!$A$7:$J$379,10,0)</f>
        <v>QH-2018-E</v>
      </c>
      <c r="L94" s="119">
        <v>8340101</v>
      </c>
      <c r="M94" s="126" t="s">
        <v>106</v>
      </c>
      <c r="N94" s="126" t="s">
        <v>1208</v>
      </c>
      <c r="O94" s="119" t="str">
        <f>VLOOKUP(A94,'[3]fie nguon'!$C$2:$L$348,10,0)</f>
        <v>Hoạch định chiến lược phát triển cho Công ty Cổ phần công nghệ lưu trữ - số hóa HT</v>
      </c>
      <c r="P94" s="119" t="str">
        <f>VLOOKUP(A94,'[3]fie nguon'!$C$2:$N$348,12,0)</f>
        <v>PGS.TS. Hoàng Văn Hải</v>
      </c>
      <c r="Q94" s="119" t="str">
        <f>VLOOKUP(A94,'[3]fie nguon'!$C$2:$O$348,13,0)</f>
        <v xml:space="preserve"> Trường ĐH Kinh tế, ĐHQG Hà Nội</v>
      </c>
      <c r="R94" s="119" t="str">
        <f>VLOOKUP(A94,'[3]fie nguon'!$C$2:$T$349,18,0)</f>
        <v>618/QĐ-ĐHKT ngày 19/03/2020</v>
      </c>
      <c r="S94" s="126">
        <v>3.14</v>
      </c>
      <c r="T94" s="128"/>
      <c r="U94" s="129">
        <v>8.8000000000000007</v>
      </c>
      <c r="V94" s="130"/>
      <c r="W94" s="126" t="s">
        <v>33</v>
      </c>
      <c r="X94" s="119" t="str">
        <f>VLOOKUP(A94,'[2]tong 2 dot'!$A$7:$K$379,11,0)</f>
        <v>3286/QĐ-ĐHKT ngày 7/12/2018</v>
      </c>
      <c r="Y94" s="128" t="str">
        <f>VLOOKUP(A94,[5]Sheet1!$A$1:$M$145,13,0)</f>
        <v>3854 /QĐ-ĐHKT ngày 14 tháng 12 năm 2020</v>
      </c>
      <c r="Z94" s="126" t="str">
        <f>VLOOKUP(A94,[5]Sheet1!$A$1:$E$145,5,0)</f>
        <v>PGS.TS. Nguyễn Mạnh Tuân</v>
      </c>
      <c r="AA94" s="126" t="str">
        <f>VLOOKUP(A94,[5]Sheet1!$A$1:$F$145,6,0)</f>
        <v>PGS.TS. Phạm Thu Hương</v>
      </c>
      <c r="AB94" s="126" t="str">
        <f>VLOOKUP(A94,[5]Sheet1!$A$1:$G$145,7,0)</f>
        <v>PGS.TS. Vũ Hoàng Ngân</v>
      </c>
      <c r="AC94" s="126" t="str">
        <f>VLOOKUP(A94,[5]Sheet1!$A$1:$H$145,8,0)</f>
        <v>TS. Vũ Thị Minh Hiền</v>
      </c>
      <c r="AD94" s="126" t="str">
        <f>VLOOKUP(A94,[5]Sheet1!$A$1:$I$145,9,0)</f>
        <v>PGS.TS. Nguyễn Đăng Minh</v>
      </c>
      <c r="AE94" s="126" t="str">
        <f>VLOOKUP(A94,[5]Sheet1!$A$1:$L$146,12,0)</f>
        <v>ngày 23 tháng 12 năm 2020</v>
      </c>
      <c r="AF94" s="119" t="e">
        <f>VLOOKUP(A94,'DS 4.2020'!A94:AF244,32,)</f>
        <v>#N/A</v>
      </c>
      <c r="AG94" s="119" t="e">
        <f>VLOOKUP(A94,'DS 4.2020'!A94:AG244,33,0)</f>
        <v>#N/A</v>
      </c>
      <c r="AH94" s="133"/>
      <c r="AI94" s="133"/>
      <c r="AJ94" s="2" t="e">
        <f>VLOOKUP(A95,[1]QLKT!$AA$10:$AC$111,3,0)</f>
        <v>#N/A</v>
      </c>
      <c r="AK94" s="2"/>
    </row>
    <row r="95" spans="1:37" ht="66">
      <c r="A95" s="21" t="str">
        <f t="shared" si="1"/>
        <v>Lê Thị Phương 17/05/1989</v>
      </c>
      <c r="B95" s="119">
        <v>89</v>
      </c>
      <c r="C95" s="125">
        <f>VLOOKUP(A95,'[2]tong 2 dot'!$A$7:$C$359,3,0)</f>
        <v>18057621</v>
      </c>
      <c r="D95" s="121" t="s">
        <v>157</v>
      </c>
      <c r="E95" s="122" t="s">
        <v>158</v>
      </c>
      <c r="F95" s="123"/>
      <c r="G95" s="124" t="s">
        <v>159</v>
      </c>
      <c r="H95" s="119" t="str">
        <f>VLOOKUP(A95,'[2]tong 2 dot'!$A$7:$G$379,7,0)</f>
        <v>Thanh Hóa</v>
      </c>
      <c r="I95" s="119" t="str">
        <f>VLOOKUP(A95,'[2]tong 2 dot'!$A$7:$E$379,5,0)</f>
        <v>Nữ</v>
      </c>
      <c r="J95" s="119" t="s">
        <v>251</v>
      </c>
      <c r="K95" s="119" t="str">
        <f>VLOOKUP(A95,'[2]tong 2 dot'!$A$7:$J$379,10,0)</f>
        <v>QH-2018-E</v>
      </c>
      <c r="L95" s="119">
        <v>8340101</v>
      </c>
      <c r="M95" s="126" t="s">
        <v>106</v>
      </c>
      <c r="N95" s="126" t="s">
        <v>1208</v>
      </c>
      <c r="O95" s="119" t="str">
        <f>VLOOKUP(A95,'[3]fie nguon'!$C$2:$L$348,10,0)</f>
        <v>Tuyển dụng lao động phổ thông tại Công ty TNHH sản xuất Biel Crystal Việt Nam</v>
      </c>
      <c r="P95" s="119" t="str">
        <f>VLOOKUP(A95,'[3]fie nguon'!$C$2:$N$348,12,0)</f>
        <v>TS. Đỗ Xuân Trường</v>
      </c>
      <c r="Q95" s="119" t="str">
        <f>VLOOKUP(A95,'[3]fie nguon'!$C$2:$O$348,13,0)</f>
        <v xml:space="preserve"> Trường ĐH Kinh tế, ĐHQG Hà Nội</v>
      </c>
      <c r="R95" s="119" t="str">
        <f>VLOOKUP(A95,'[3]fie nguon'!$C$2:$T$349,18,0)</f>
        <v>619/QĐ-ĐHKT ngày 19/03/2020</v>
      </c>
      <c r="S95" s="126">
        <v>3.32</v>
      </c>
      <c r="T95" s="128"/>
      <c r="U95" s="129">
        <v>8.8000000000000007</v>
      </c>
      <c r="V95" s="130"/>
      <c r="W95" s="126" t="s">
        <v>33</v>
      </c>
      <c r="X95" s="119" t="str">
        <f>VLOOKUP(A95,'[2]tong 2 dot'!$A$7:$K$379,11,0)</f>
        <v>3286/QĐ-ĐHKT ngày 7/12/2018</v>
      </c>
      <c r="Y95" s="128" t="str">
        <f>VLOOKUP(A95,[5]Sheet1!$A$1:$M$145,13,0)</f>
        <v>3855 /QĐ-ĐHKT ngày 14 tháng 12 năm 2020</v>
      </c>
      <c r="Z95" s="126" t="str">
        <f>VLOOKUP(A95,[5]Sheet1!$A$1:$E$145,5,0)</f>
        <v>PGS.TS. Nguyễn Mạnh Tuân</v>
      </c>
      <c r="AA95" s="126" t="str">
        <f>VLOOKUP(A95,[5]Sheet1!$A$1:$F$145,6,0)</f>
        <v>PGS.TS. Vũ Hoàng Ngân</v>
      </c>
      <c r="AB95" s="126" t="str">
        <f>VLOOKUP(A95,[5]Sheet1!$A$1:$G$145,7,0)</f>
        <v>PGS.TS. Nguyễn Đăng Minh</v>
      </c>
      <c r="AC95" s="126" t="str">
        <f>VLOOKUP(A95,[5]Sheet1!$A$1:$H$145,8,0)</f>
        <v>TS. Vũ Thị Minh Hiền</v>
      </c>
      <c r="AD95" s="126" t="str">
        <f>VLOOKUP(A95,[5]Sheet1!$A$1:$I$145,9,0)</f>
        <v>PGS.TS. Phạm Thu Hương</v>
      </c>
      <c r="AE95" s="126" t="str">
        <f>VLOOKUP(A95,[5]Sheet1!$A$1:$L$146,12,0)</f>
        <v>ngày 23 tháng 12 năm 2020</v>
      </c>
      <c r="AF95" s="119" t="e">
        <f>VLOOKUP(A95,'DS 4.2020'!A95:AF245,32,)</f>
        <v>#N/A</v>
      </c>
      <c r="AG95" s="119" t="e">
        <f>VLOOKUP(A95,'DS 4.2020'!A95:AG245,33,0)</f>
        <v>#N/A</v>
      </c>
      <c r="AH95" s="133"/>
      <c r="AI95" s="133"/>
      <c r="AJ95" s="2" t="str">
        <f>VLOOKUP(A96,[1]QLKT!$AA$10:$AC$111,3,0)</f>
        <v>a</v>
      </c>
      <c r="AK95" s="2"/>
    </row>
    <row r="96" spans="1:37" ht="66">
      <c r="A96" s="21" t="str">
        <f t="shared" si="1"/>
        <v>Nguyễn Thành Phương 15/09/1982</v>
      </c>
      <c r="B96" s="119">
        <v>90</v>
      </c>
      <c r="C96" s="125">
        <f>VLOOKUP(A96,'[2]tong 2 dot'!$A$7:$C$359,3,0)</f>
        <v>18057559</v>
      </c>
      <c r="D96" s="121" t="s">
        <v>354</v>
      </c>
      <c r="E96" s="122" t="s">
        <v>158</v>
      </c>
      <c r="F96" s="123"/>
      <c r="G96" s="124" t="s">
        <v>355</v>
      </c>
      <c r="H96" s="119" t="str">
        <f>VLOOKUP(A96,'[2]tong 2 dot'!$A$7:$G$379,7,0)</f>
        <v>Hà Nội</v>
      </c>
      <c r="I96" s="119" t="str">
        <f>VLOOKUP(A96,'[2]tong 2 dot'!$A$7:$E$379,5,0)</f>
        <v>Nam</v>
      </c>
      <c r="J96" s="119" t="s">
        <v>40</v>
      </c>
      <c r="K96" s="119" t="str">
        <f>VLOOKUP(A96,'[2]tong 2 dot'!$A$7:$J$379,10,0)</f>
        <v>QH-2018-E</v>
      </c>
      <c r="L96" s="119">
        <v>8340410</v>
      </c>
      <c r="M96" s="126"/>
      <c r="N96" s="126" t="s">
        <v>1208</v>
      </c>
      <c r="O96" s="119" t="str">
        <f>VLOOKUP(A96,'[3]fie nguon'!$C$2:$L$348,10,0)</f>
        <v>Quản lý nhân lực ở Công ty TNHH MTV ứng dụng kỹ thuật và sản xuất - Bộ Quốc Phòng</v>
      </c>
      <c r="P96" s="119" t="str">
        <f>VLOOKUP(A96,'[3]fie nguon'!$C$2:$N$348,12,0)</f>
        <v>PGS.TS Trần Đức Hiệp</v>
      </c>
      <c r="Q96" s="119" t="str">
        <f>VLOOKUP(A96,'[3]fie nguon'!$C$2:$O$348,13,0)</f>
        <v xml:space="preserve"> Trường ĐH Kinh tế, ĐHQG Hà Nội</v>
      </c>
      <c r="R96" s="119" t="str">
        <f>VLOOKUP(A96,'[3]fie nguon'!$C$2:$T$349,18,0)</f>
        <v>566/QĐ-ĐHKT ngày 19/03/2020</v>
      </c>
      <c r="S96" s="126">
        <v>3.32</v>
      </c>
      <c r="T96" s="128"/>
      <c r="U96" s="129">
        <v>8.9</v>
      </c>
      <c r="V96" s="130"/>
      <c r="W96" s="126" t="s">
        <v>33</v>
      </c>
      <c r="X96" s="119" t="str">
        <f>VLOOKUP(A96,'[2]tong 2 dot'!$A$7:$K$379,11,0)</f>
        <v>3286/QĐ-ĐHKT ngày 7/12/2018</v>
      </c>
      <c r="Y96" s="128" t="str">
        <f>VLOOKUP(A96,[5]Sheet1!$A$1:$M$145,13,0)</f>
        <v>3999 /QĐ-ĐHKT ngày 21 tháng 12 năm 2020</v>
      </c>
      <c r="Z96" s="126" t="str">
        <f>VLOOKUP(A96,[5]Sheet1!$A$1:$E$145,5,0)</f>
        <v>GS.TS. Phan Huy Đường</v>
      </c>
      <c r="AA96" s="126" t="str">
        <f>VLOOKUP(A96,[5]Sheet1!$A$1:$F$145,6,0)</f>
        <v>PGS.TS. Phạm Thị Hồng Điệp</v>
      </c>
      <c r="AB96" s="126" t="str">
        <f>VLOOKUP(A96,[5]Sheet1!$A$1:$G$145,7,0)</f>
        <v>PGS.TS. Nguyễn Trọng Thản</v>
      </c>
      <c r="AC96" s="126" t="str">
        <f>VLOOKUP(A96,[5]Sheet1!$A$1:$H$145,8,0)</f>
        <v>TS. Nguyễn Thị Hương Lan</v>
      </c>
      <c r="AD96" s="126" t="str">
        <f>VLOOKUP(A96,[5]Sheet1!$A$1:$I$145,9,0)</f>
        <v>TS. Nguyễn Duy Lạc</v>
      </c>
      <c r="AE96" s="126" t="str">
        <f>VLOOKUP(A96,[5]Sheet1!$A$1:$L$146,12,0)</f>
        <v>ngày 8 tháng 1 năm 2021</v>
      </c>
      <c r="AF96" s="119" t="e">
        <f>VLOOKUP(A96,'DS 4.2020'!A96:AF246,32,)</f>
        <v>#N/A</v>
      </c>
      <c r="AG96" s="119" t="e">
        <f>VLOOKUP(A96,'DS 4.2020'!A96:AG246,33,0)</f>
        <v>#N/A</v>
      </c>
      <c r="AH96" s="133" t="s">
        <v>1290</v>
      </c>
      <c r="AI96" s="133"/>
      <c r="AJ96" s="2" t="str">
        <f>VLOOKUP(A97,[1]QLKT!$AA$10:$AC$111,3,0)</f>
        <v>a</v>
      </c>
      <c r="AK96" s="2"/>
    </row>
    <row r="97" spans="1:37" ht="66">
      <c r="A97" s="21" t="str">
        <f t="shared" si="1"/>
        <v>Trần Thị Thanh Phương 04/11/1981</v>
      </c>
      <c r="B97" s="119">
        <v>91</v>
      </c>
      <c r="C97" s="125">
        <f>VLOOKUP(A97,'[2]tong 2 dot'!$A$7:$C$359,3,0)</f>
        <v>18057560</v>
      </c>
      <c r="D97" s="121" t="s">
        <v>456</v>
      </c>
      <c r="E97" s="122" t="s">
        <v>158</v>
      </c>
      <c r="F97" s="123"/>
      <c r="G97" s="124" t="s">
        <v>457</v>
      </c>
      <c r="H97" s="119" t="str">
        <f>VLOOKUP(A97,'[2]tong 2 dot'!$A$7:$G$379,7,0)</f>
        <v>Hà Nam</v>
      </c>
      <c r="I97" s="119" t="str">
        <f>VLOOKUP(A97,'[2]tong 2 dot'!$A$7:$E$379,5,0)</f>
        <v>Nữ</v>
      </c>
      <c r="J97" s="119" t="s">
        <v>40</v>
      </c>
      <c r="K97" s="119" t="str">
        <f>VLOOKUP(A97,'[2]tong 2 dot'!$A$7:$J$379,10,0)</f>
        <v>QH-2018-E</v>
      </c>
      <c r="L97" s="119">
        <v>8340410</v>
      </c>
      <c r="M97" s="126"/>
      <c r="N97" s="126" t="s">
        <v>1208</v>
      </c>
      <c r="O97" s="119" t="str">
        <f>VLOOKUP(A97,'[3]fie nguon'!$C$2:$L$348,10,0)</f>
        <v xml:space="preserve">Quản lý công nghệ tài chính tại Ngân hàng Nhà nước Việt Nam </v>
      </c>
      <c r="P97" s="119" t="str">
        <f>VLOOKUP(A97,'[3]fie nguon'!$C$2:$N$348,12,0)</f>
        <v>TS. Lưu Quốc Đạt</v>
      </c>
      <c r="Q97" s="119" t="str">
        <f>VLOOKUP(A97,'[3]fie nguon'!$C$2:$O$348,13,0)</f>
        <v xml:space="preserve"> Trường ĐH Kinh tế, ĐHQG Hà Nội</v>
      </c>
      <c r="R97" s="119" t="str">
        <f>VLOOKUP(A97,'[3]fie nguon'!$C$2:$T$349,18,0)</f>
        <v>567/QĐ-ĐHKT ngày 19/03/2020</v>
      </c>
      <c r="S97" s="126">
        <v>3.33</v>
      </c>
      <c r="T97" s="128"/>
      <c r="U97" s="129">
        <v>9.1999999999999993</v>
      </c>
      <c r="V97" s="130"/>
      <c r="W97" s="126" t="s">
        <v>37</v>
      </c>
      <c r="X97" s="119" t="str">
        <f>VLOOKUP(A97,'[2]tong 2 dot'!$A$7:$K$379,11,0)</f>
        <v>3286/QĐ-ĐHKT ngày 7/12/2018</v>
      </c>
      <c r="Y97" s="128" t="str">
        <f>VLOOKUP(A97,[5]Sheet1!$A$1:$M$145,13,0)</f>
        <v>4011 /QĐ-ĐHKT ngày 21 tháng 12 năm 2020</v>
      </c>
      <c r="Z97" s="126" t="str">
        <f>VLOOKUP(A97,[5]Sheet1!$A$1:$E$145,5,0)</f>
        <v>PGS.TS. Lê Danh Tốn</v>
      </c>
      <c r="AA97" s="126" t="str">
        <f>VLOOKUP(A97,[5]Sheet1!$A$1:$F$145,6,0)</f>
        <v>TS. Lê Xuân Sang</v>
      </c>
      <c r="AB97" s="126" t="str">
        <f>VLOOKUP(A97,[5]Sheet1!$A$1:$G$145,7,0)</f>
        <v>TS. Đinh Quang Ty</v>
      </c>
      <c r="AC97" s="126" t="str">
        <f>VLOOKUP(A97,[5]Sheet1!$A$1:$H$145,8,0)</f>
        <v>TS. Lê Thị Hồng Điệp</v>
      </c>
      <c r="AD97" s="126" t="str">
        <f>VLOOKUP(A97,[5]Sheet1!$A$1:$I$145,9,0)</f>
        <v>PGS.TS. Phạm Thị Hồng Điệp</v>
      </c>
      <c r="AE97" s="126" t="str">
        <f>VLOOKUP(A97,[5]Sheet1!$A$1:$L$146,12,0)</f>
        <v>ngày 7 tháng 1 năm 2021</v>
      </c>
      <c r="AF97" s="119" t="e">
        <f>VLOOKUP(A97,'DS 4.2020'!A97:AF247,32,)</f>
        <v>#N/A</v>
      </c>
      <c r="AG97" s="119" t="e">
        <f>VLOOKUP(A97,'DS 4.2020'!A97:AG247,33,0)</f>
        <v>#N/A</v>
      </c>
      <c r="AH97" s="133" t="s">
        <v>1290</v>
      </c>
      <c r="AI97" s="133"/>
      <c r="AJ97" s="2" t="e">
        <f>VLOOKUP(A98,[1]QLKT!$AA$10:$AC$111,3,0)</f>
        <v>#N/A</v>
      </c>
      <c r="AK97" s="2"/>
    </row>
    <row r="98" spans="1:37" s="38" customFormat="1" ht="115.5">
      <c r="A98" s="21" t="str">
        <f t="shared" si="1"/>
        <v>Hoàng Thị Phượng 21/07/1985</v>
      </c>
      <c r="B98" s="119">
        <v>92</v>
      </c>
      <c r="C98" s="26">
        <v>16055274</v>
      </c>
      <c r="D98" s="27" t="s">
        <v>363</v>
      </c>
      <c r="E98" s="28" t="s">
        <v>69</v>
      </c>
      <c r="F98" s="123" t="s">
        <v>1054</v>
      </c>
      <c r="G98" s="35" t="s">
        <v>1055</v>
      </c>
      <c r="H98" s="25" t="s">
        <v>34</v>
      </c>
      <c r="I98" s="25" t="s">
        <v>38</v>
      </c>
      <c r="J98" s="25" t="s">
        <v>251</v>
      </c>
      <c r="K98" s="25" t="s">
        <v>116</v>
      </c>
      <c r="L98" s="25">
        <v>8340101</v>
      </c>
      <c r="M98" s="126" t="s">
        <v>260</v>
      </c>
      <c r="N98" s="31" t="s">
        <v>1208</v>
      </c>
      <c r="O98" s="25" t="s">
        <v>1056</v>
      </c>
      <c r="P98" s="25" t="s">
        <v>1057</v>
      </c>
      <c r="Q98" s="25" t="s">
        <v>1058</v>
      </c>
      <c r="R98" s="25" t="s">
        <v>1059</v>
      </c>
      <c r="S98" s="31">
        <v>3.39</v>
      </c>
      <c r="T98" s="128"/>
      <c r="U98" s="33">
        <v>8.6</v>
      </c>
      <c r="V98" s="130" t="e">
        <v>#N/A</v>
      </c>
      <c r="W98" s="31" t="s">
        <v>33</v>
      </c>
      <c r="X98" s="25" t="s">
        <v>257</v>
      </c>
      <c r="Y98" s="32" t="str">
        <f>VLOOKUP(A98,[5]Sheet1!$A$1:$M$145,13,0)</f>
        <v>3868 /QĐ-ĐHKT ngày 14 tháng 12 năm 2020</v>
      </c>
      <c r="Z98" s="31" t="str">
        <f>VLOOKUP(A98,[5]Sheet1!$A$1:$E$145,5,0)</f>
        <v>PGS.TS. Hoàng Văn Hải</v>
      </c>
      <c r="AA98" s="31" t="str">
        <f>VLOOKUP(A98,[5]Sheet1!$A$1:$F$145,6,0)</f>
        <v>TS. Nguyễn Thế Anh</v>
      </c>
      <c r="AB98" s="31" t="str">
        <f>VLOOKUP(A98,[5]Sheet1!$A$1:$G$145,7,0)</f>
        <v>TS. Nguyễn Hồng Chỉnh</v>
      </c>
      <c r="AC98" s="31" t="str">
        <f>VLOOKUP(A98,[5]Sheet1!$A$1:$H$145,8,0)</f>
        <v>TS. Phạm Việt Thắng</v>
      </c>
      <c r="AD98" s="31" t="str">
        <f>VLOOKUP(A98,[5]Sheet1!$A$1:$I$145,9,0)</f>
        <v>TS. Lưu Thị Minh Ngọc</v>
      </c>
      <c r="AE98" s="31" t="str">
        <f>VLOOKUP(A98,[5]Sheet1!$A$1:$L$146,12,0)</f>
        <v>ngày 23 tháng 12 năm 2020</v>
      </c>
      <c r="AF98" s="119" t="str">
        <f>VLOOKUP(A98,'DS 4.2020'!A98:AF248,32,)</f>
        <v>0989960198</v>
      </c>
      <c r="AG98" s="119" t="str">
        <f>VLOOKUP(A98,'DS 4.2020'!A98:AG248,33,0)</f>
        <v>htphuong.vph@gmail.com</v>
      </c>
      <c r="AH98" s="109" t="s">
        <v>1290</v>
      </c>
      <c r="AI98" s="109" t="s">
        <v>1277</v>
      </c>
      <c r="AJ98" s="39" t="str">
        <f>VLOOKUP(A99,[1]QLKT!$AA$10:$AC$111,3,0)</f>
        <v>a</v>
      </c>
      <c r="AK98" s="39"/>
    </row>
    <row r="99" spans="1:37" ht="66">
      <c r="A99" s="21" t="str">
        <f t="shared" si="1"/>
        <v>Nghiêm Thị Phượng 28/10/1979</v>
      </c>
      <c r="B99" s="119">
        <v>93</v>
      </c>
      <c r="C99" s="125">
        <f>VLOOKUP(A99,'[2]tong 2 dot'!$A$7:$C$359,3,0)</f>
        <v>18057561</v>
      </c>
      <c r="D99" s="121" t="s">
        <v>68</v>
      </c>
      <c r="E99" s="122" t="s">
        <v>69</v>
      </c>
      <c r="F99" s="123"/>
      <c r="G99" s="124" t="s">
        <v>70</v>
      </c>
      <c r="H99" s="119" t="str">
        <f>VLOOKUP(A99,'[2]tong 2 dot'!$A$7:$G$379,7,0)</f>
        <v>Hà Nam</v>
      </c>
      <c r="I99" s="119" t="str">
        <f>VLOOKUP(A99,'[2]tong 2 dot'!$A$7:$E$379,5,0)</f>
        <v>Nữ</v>
      </c>
      <c r="J99" s="119" t="s">
        <v>40</v>
      </c>
      <c r="K99" s="119" t="str">
        <f>VLOOKUP(A99,'[2]tong 2 dot'!$A$7:$J$379,10,0)</f>
        <v>QH-2018-E</v>
      </c>
      <c r="L99" s="119">
        <v>8340410</v>
      </c>
      <c r="M99" s="126" t="s">
        <v>41</v>
      </c>
      <c r="N99" s="126" t="s">
        <v>1208</v>
      </c>
      <c r="O99" s="119" t="str">
        <f>VLOOKUP(A99,'[3]fie nguon'!$C$2:$L$348,10,0)</f>
        <v>Quản lý nhân lực tại Tổng công ty Điện lực Dầu khí Việt Nam - Công ty cổ phần</v>
      </c>
      <c r="P99" s="119" t="str">
        <f>VLOOKUP(A99,'[3]fie nguon'!$C$2:$N$348,12,0)</f>
        <v>TS. Lê Thị Hồng Điệp</v>
      </c>
      <c r="Q99" s="119" t="str">
        <f>VLOOKUP(A99,'[3]fie nguon'!$C$2:$O$348,13,0)</f>
        <v xml:space="preserve"> Trường ĐH Kinh tế, ĐHQG Hà Nội</v>
      </c>
      <c r="R99" s="119" t="str">
        <f>VLOOKUP(A99,'[3]fie nguon'!$C$2:$T$349,18,0)</f>
        <v>569/QĐ-ĐHKT ngày 19/03/2020</v>
      </c>
      <c r="S99" s="126">
        <v>3.17</v>
      </c>
      <c r="T99" s="128"/>
      <c r="U99" s="129">
        <v>8.8000000000000007</v>
      </c>
      <c r="V99" s="130"/>
      <c r="W99" s="126" t="s">
        <v>33</v>
      </c>
      <c r="X99" s="119" t="str">
        <f>VLOOKUP(A99,'[2]tong 2 dot'!$A$7:$K$379,11,0)</f>
        <v>3286/QĐ-ĐHKT ngày 7/12/2018</v>
      </c>
      <c r="Y99" s="128" t="str">
        <f>VLOOKUP(A99,[5]Sheet1!$A$1:$M$145,13,0)</f>
        <v>3972 /QĐ-ĐHKT ngày 21 tháng 12 năm 2020</v>
      </c>
      <c r="Z99" s="126" t="str">
        <f>VLOOKUP(A99,[5]Sheet1!$A$1:$E$145,5,0)</f>
        <v>PGS.TS. Trần Đức Hiệp</v>
      </c>
      <c r="AA99" s="126" t="str">
        <f>VLOOKUP(A99,[5]Sheet1!$A$1:$F$145,6,0)</f>
        <v>PGS.TS. Lê Xuân Bá</v>
      </c>
      <c r="AB99" s="126" t="str">
        <f>VLOOKUP(A99,[5]Sheet1!$A$1:$G$145,7,0)</f>
        <v>TS. Lê Kim Sa</v>
      </c>
      <c r="AC99" s="126" t="str">
        <f>VLOOKUP(A99,[5]Sheet1!$A$1:$H$145,8,0)</f>
        <v>TS. Đào Thị Thu Trang</v>
      </c>
      <c r="AD99" s="126" t="str">
        <f>VLOOKUP(A99,[5]Sheet1!$A$1:$I$145,9,0)</f>
        <v>TS. Nguyễn Thị Thu Hoài</v>
      </c>
      <c r="AE99" s="126" t="str">
        <f>VLOOKUP(A99,[5]Sheet1!$A$1:$L$146,12,0)</f>
        <v>ngày 4 tháng 1 năm 2021</v>
      </c>
      <c r="AF99" s="119" t="e">
        <f>VLOOKUP(A99,'DS 4.2020'!A99:AF249,32,)</f>
        <v>#N/A</v>
      </c>
      <c r="AG99" s="119" t="e">
        <f>VLOOKUP(A99,'DS 4.2020'!A99:AG249,33,0)</f>
        <v>#N/A</v>
      </c>
      <c r="AH99" s="133" t="s">
        <v>1290</v>
      </c>
      <c r="AI99" s="133"/>
      <c r="AJ99" s="2" t="str">
        <f>VLOOKUP(A100,[1]QLKT!$AA$10:$AC$111,3,0)</f>
        <v>a</v>
      </c>
      <c r="AK99" s="2"/>
    </row>
    <row r="100" spans="1:37" ht="66">
      <c r="A100" s="21" t="str">
        <f t="shared" si="1"/>
        <v>Nguyễn Thị Phượng 05/09/1982</v>
      </c>
      <c r="B100" s="119">
        <v>94</v>
      </c>
      <c r="C100" s="125">
        <f>VLOOKUP(A100,'[2]tong 2 dot'!$A$7:$C$359,3,0)</f>
        <v>18057562</v>
      </c>
      <c r="D100" s="121" t="s">
        <v>103</v>
      </c>
      <c r="E100" s="122" t="s">
        <v>69</v>
      </c>
      <c r="F100" s="123"/>
      <c r="G100" s="124" t="s">
        <v>144</v>
      </c>
      <c r="H100" s="119" t="str">
        <f>VLOOKUP(A100,'[2]tong 2 dot'!$A$7:$G$379,7,0)</f>
        <v>Bắc Ninh</v>
      </c>
      <c r="I100" s="119" t="str">
        <f>VLOOKUP(A100,'[2]tong 2 dot'!$A$7:$E$379,5,0)</f>
        <v>Nữ</v>
      </c>
      <c r="J100" s="119" t="s">
        <v>40</v>
      </c>
      <c r="K100" s="119" t="str">
        <f>VLOOKUP(A100,'[2]tong 2 dot'!$A$7:$J$379,10,0)</f>
        <v>QH-2018-E</v>
      </c>
      <c r="L100" s="119">
        <v>8340410</v>
      </c>
      <c r="M100" s="126" t="s">
        <v>41</v>
      </c>
      <c r="N100" s="126" t="s">
        <v>1208</v>
      </c>
      <c r="O100" s="119" t="str">
        <f>VLOOKUP(A100,'[3]fie nguon'!$C$2:$L$348,10,0)</f>
        <v>Quản lý nhân lực tại Công ty cổ phần Điện lực Dầu khí Nhơn Trạch 2</v>
      </c>
      <c r="P100" s="119" t="str">
        <f>VLOOKUP(A100,'[3]fie nguon'!$C$2:$N$348,12,0)</f>
        <v>PGS.TS Nguyễn Trúc Lê</v>
      </c>
      <c r="Q100" s="119" t="str">
        <f>VLOOKUP(A100,'[3]fie nguon'!$C$2:$O$348,13,0)</f>
        <v xml:space="preserve"> Trường ĐH Kinh tế, ĐHQG Hà Nội</v>
      </c>
      <c r="R100" s="119" t="str">
        <f>VLOOKUP(A100,'[3]fie nguon'!$C$2:$T$349,18,0)</f>
        <v>568/QĐ-ĐHKT ngày 19/03/2020</v>
      </c>
      <c r="S100" s="126">
        <v>3.25</v>
      </c>
      <c r="T100" s="128"/>
      <c r="U100" s="129">
        <v>8.8000000000000007</v>
      </c>
      <c r="V100" s="130"/>
      <c r="W100" s="126" t="s">
        <v>33</v>
      </c>
      <c r="X100" s="119" t="str">
        <f>VLOOKUP(A100,'[2]tong 2 dot'!$A$7:$K$379,11,0)</f>
        <v>3286/QĐ-ĐHKT ngày 7/12/2018</v>
      </c>
      <c r="Y100" s="128" t="str">
        <f>VLOOKUP(A100,[5]Sheet1!$A$1:$M$145,13,0)</f>
        <v>4037 /QĐ-ĐHKT ngày 21 tháng 12 năm 2020</v>
      </c>
      <c r="Z100" s="126" t="str">
        <f>VLOOKUP(A100,[5]Sheet1!$A$1:$E$145,5,0)</f>
        <v>PGS.TS. Trần Đức Hiệp</v>
      </c>
      <c r="AA100" s="126" t="str">
        <f>VLOOKUP(A100,[5]Sheet1!$A$1:$F$145,6,0)</f>
        <v>TS. Đỗ Văn Quang</v>
      </c>
      <c r="AB100" s="126" t="str">
        <f>VLOOKUP(A100,[5]Sheet1!$A$1:$G$145,7,0)</f>
        <v>TS. Nguyễn Xuân Thành</v>
      </c>
      <c r="AC100" s="126" t="str">
        <f>VLOOKUP(A100,[5]Sheet1!$A$1:$H$145,8,0)</f>
        <v>TS. Tô Thế Nguyên</v>
      </c>
      <c r="AD100" s="126" t="str">
        <f>VLOOKUP(A100,[5]Sheet1!$A$1:$I$145,9,0)</f>
        <v>TS. Trần Đức Vui</v>
      </c>
      <c r="AE100" s="126" t="str">
        <f>VLOOKUP(A100,[5]Sheet1!$A$1:$L$146,12,0)</f>
        <v>ngày 5 tháng 1 năm 2021</v>
      </c>
      <c r="AF100" s="119" t="e">
        <f>VLOOKUP(A100,'DS 4.2020'!A100:AF250,32,)</f>
        <v>#N/A</v>
      </c>
      <c r="AG100" s="119" t="e">
        <f>VLOOKUP(A100,'DS 4.2020'!A100:AG250,33,0)</f>
        <v>#N/A</v>
      </c>
      <c r="AH100" s="133" t="s">
        <v>1290</v>
      </c>
      <c r="AI100" s="133"/>
      <c r="AJ100" s="2" t="e">
        <f>VLOOKUP(A101,[1]QLKT!$AA$10:$AC$111,3,0)</f>
        <v>#N/A</v>
      </c>
      <c r="AK100" s="2"/>
    </row>
    <row r="101" spans="1:37" ht="115.5">
      <c r="A101" s="21" t="str">
        <f t="shared" si="1"/>
        <v>Hoàng Công Quang 21/11/1989</v>
      </c>
      <c r="B101" s="119">
        <v>95</v>
      </c>
      <c r="C101" s="125">
        <v>16055178</v>
      </c>
      <c r="D101" s="121" t="s">
        <v>1116</v>
      </c>
      <c r="E101" s="122" t="s">
        <v>1117</v>
      </c>
      <c r="F101" s="123" t="s">
        <v>1118</v>
      </c>
      <c r="G101" s="124" t="s">
        <v>360</v>
      </c>
      <c r="H101" s="119" t="s">
        <v>411</v>
      </c>
      <c r="I101" s="119" t="s">
        <v>35</v>
      </c>
      <c r="J101" s="119" t="s">
        <v>660</v>
      </c>
      <c r="K101" s="119" t="s">
        <v>116</v>
      </c>
      <c r="L101" s="119">
        <v>8340201</v>
      </c>
      <c r="M101" s="126"/>
      <c r="N101" s="126" t="s">
        <v>1269</v>
      </c>
      <c r="O101" s="119" t="s">
        <v>1119</v>
      </c>
      <c r="P101" s="119" t="s">
        <v>1120</v>
      </c>
      <c r="Q101" s="119" t="s">
        <v>1121</v>
      </c>
      <c r="R101" s="119" t="s">
        <v>1122</v>
      </c>
      <c r="S101" s="126">
        <v>2.88</v>
      </c>
      <c r="T101" s="128"/>
      <c r="U101" s="129">
        <v>8.3000000000000007</v>
      </c>
      <c r="V101" s="130" t="e">
        <v>#N/A</v>
      </c>
      <c r="W101" s="126" t="s">
        <v>1270</v>
      </c>
      <c r="X101" s="119" t="s">
        <v>979</v>
      </c>
      <c r="Y101" s="128" t="str">
        <f>VLOOKUP(A101,[5]Sheet1!$A$1:$M$145,13,0)</f>
        <v>3820 /QĐ-ĐHKT ngày 11 tháng 12 năm 2020</v>
      </c>
      <c r="Z101" s="126" t="str">
        <f>VLOOKUP(A101,[5]Sheet1!$A$1:$E$145,5,0)</f>
        <v>PGS.TS. Lê Trung Thành</v>
      </c>
      <c r="AA101" s="126" t="str">
        <f>VLOOKUP(A101,[5]Sheet1!$A$1:$F$145,6,0)</f>
        <v>PGS.TS. Lưu Thị Hương</v>
      </c>
      <c r="AB101" s="126" t="str">
        <f>VLOOKUP(A101,[5]Sheet1!$A$1:$G$145,7,0)</f>
        <v>TS. Đinh Thị Thanh Vân</v>
      </c>
      <c r="AC101" s="126" t="str">
        <f>VLOOKUP(A101,[5]Sheet1!$A$1:$H$145,8,0)</f>
        <v>TS. Lê Hồng Hạnh</v>
      </c>
      <c r="AD101" s="126" t="str">
        <f>VLOOKUP(A101,[5]Sheet1!$A$1:$I$145,9,0)</f>
        <v>PGS.TS. Nguyễn Văn Định</v>
      </c>
      <c r="AE101" s="126" t="str">
        <f>VLOOKUP(A101,[5]Sheet1!$A$1:$L$146,12,0)</f>
        <v>ngày 22 tháng 12 năm 2020</v>
      </c>
      <c r="AF101" s="119" t="str">
        <f>VLOOKUP(A101,'DS 4.2020'!A101:AF251,32,)</f>
        <v>0904186333</v>
      </c>
      <c r="AG101" s="119" t="str">
        <f>VLOOKUP(A101,'DS 4.2020'!A101:AG251,33,0)</f>
        <v>quanghc.sav@gmail.com</v>
      </c>
      <c r="AH101" s="133" t="s">
        <v>1290</v>
      </c>
      <c r="AI101" s="133"/>
      <c r="AJ101" s="2" t="e">
        <f>VLOOKUP(#REF!,[1]QLKT!$AA$10:$AC$111,3,0)</f>
        <v>#REF!</v>
      </c>
      <c r="AK101" s="2"/>
    </row>
    <row r="102" spans="1:37" ht="66">
      <c r="A102" s="21" t="str">
        <f t="shared" si="1"/>
        <v>Nguyễn Thị Hồng Quyên 19/04/1983</v>
      </c>
      <c r="B102" s="119">
        <v>96</v>
      </c>
      <c r="C102" s="125">
        <v>18057563</v>
      </c>
      <c r="D102" s="121" t="s">
        <v>368</v>
      </c>
      <c r="E102" s="122" t="s">
        <v>369</v>
      </c>
      <c r="F102" s="123"/>
      <c r="G102" s="124" t="s">
        <v>370</v>
      </c>
      <c r="H102" s="119" t="s">
        <v>42</v>
      </c>
      <c r="I102" s="119" t="s">
        <v>38</v>
      </c>
      <c r="J102" s="119" t="s">
        <v>40</v>
      </c>
      <c r="K102" s="119" t="s">
        <v>47</v>
      </c>
      <c r="L102" s="119">
        <v>8340410</v>
      </c>
      <c r="M102" s="126" t="s">
        <v>41</v>
      </c>
      <c r="N102" s="126" t="s">
        <v>1208</v>
      </c>
      <c r="O102" s="119" t="s">
        <v>371</v>
      </c>
      <c r="P102" s="119" t="s">
        <v>372</v>
      </c>
      <c r="Q102" s="119" t="s">
        <v>120</v>
      </c>
      <c r="R102" s="119" t="s">
        <v>373</v>
      </c>
      <c r="S102" s="126">
        <v>3.26</v>
      </c>
      <c r="T102" s="128"/>
      <c r="U102" s="129">
        <v>8.6</v>
      </c>
      <c r="V102" s="130"/>
      <c r="W102" s="126" t="s">
        <v>33</v>
      </c>
      <c r="X102" s="119" t="s">
        <v>1281</v>
      </c>
      <c r="Y102" s="128" t="str">
        <f>VLOOKUP(A102,[5]Sheet1!$A$1:$M$145,13,0)</f>
        <v>3974 /QĐ-ĐHKT ngày 21 tháng 12 năm 2020</v>
      </c>
      <c r="Z102" s="126" t="str">
        <f>VLOOKUP(A102,[5]Sheet1!$A$1:$E$145,5,0)</f>
        <v>PGS.TS. Trần Đức Hiệp</v>
      </c>
      <c r="AA102" s="126" t="str">
        <f>VLOOKUP(A102,[5]Sheet1!$A$1:$F$145,6,0)</f>
        <v>TS. Lê Kim Sa</v>
      </c>
      <c r="AB102" s="126" t="str">
        <f>VLOOKUP(A102,[5]Sheet1!$A$1:$G$145,7,0)</f>
        <v>PGS.TS. Lê Xuân Bá</v>
      </c>
      <c r="AC102" s="126" t="str">
        <f>VLOOKUP(A102,[5]Sheet1!$A$1:$H$145,8,0)</f>
        <v>TS. Đào Thị Thu Trang</v>
      </c>
      <c r="AD102" s="126" t="str">
        <f>VLOOKUP(A102,[5]Sheet1!$A$1:$I$145,9,0)</f>
        <v>TS. Nguyễn Thị Thu Hoài</v>
      </c>
      <c r="AE102" s="126" t="str">
        <f>VLOOKUP(A102,[5]Sheet1!$A$1:$L$146,12,0)</f>
        <v>ngày 4 tháng 1 năm 2021</v>
      </c>
      <c r="AF102" s="119" t="e">
        <f>VLOOKUP(A102,'DS 4.2020'!A102:AF252,32,)</f>
        <v>#N/A</v>
      </c>
      <c r="AG102" s="119" t="e">
        <f>VLOOKUP(A102,'DS 4.2020'!A102:AG252,33,0)</f>
        <v>#N/A</v>
      </c>
      <c r="AH102" s="133" t="s">
        <v>1290</v>
      </c>
      <c r="AI102" s="133"/>
      <c r="AJ102" s="2" t="e">
        <f>VLOOKUP(A103,[1]QLKT!$AA$10:$AC$111,3,0)</f>
        <v>#N/A</v>
      </c>
      <c r="AK102" s="2"/>
    </row>
    <row r="103" spans="1:37" s="38" customFormat="1" ht="115.5">
      <c r="A103" s="21" t="str">
        <f t="shared" si="1"/>
        <v>Ngô Thị Thu Quỳnh 15/09/1993</v>
      </c>
      <c r="B103" s="119">
        <v>97</v>
      </c>
      <c r="C103" s="26">
        <v>16055180</v>
      </c>
      <c r="D103" s="27" t="s">
        <v>1000</v>
      </c>
      <c r="E103" s="28" t="s">
        <v>1001</v>
      </c>
      <c r="F103" s="123" t="s">
        <v>1002</v>
      </c>
      <c r="G103" s="35" t="s">
        <v>1003</v>
      </c>
      <c r="H103" s="25" t="s">
        <v>790</v>
      </c>
      <c r="I103" s="25" t="s">
        <v>38</v>
      </c>
      <c r="J103" s="25" t="s">
        <v>660</v>
      </c>
      <c r="K103" s="25" t="s">
        <v>116</v>
      </c>
      <c r="L103" s="25">
        <v>8340201</v>
      </c>
      <c r="M103" s="126" t="s">
        <v>995</v>
      </c>
      <c r="N103" s="31" t="s">
        <v>1269</v>
      </c>
      <c r="O103" s="25" t="s">
        <v>1004</v>
      </c>
      <c r="P103" s="25" t="s">
        <v>1005</v>
      </c>
      <c r="Q103" s="25" t="s">
        <v>120</v>
      </c>
      <c r="R103" s="25" t="s">
        <v>1006</v>
      </c>
      <c r="S103" s="31">
        <v>2.96</v>
      </c>
      <c r="T103" s="128"/>
      <c r="U103" s="33">
        <v>8.1999999999999993</v>
      </c>
      <c r="V103" s="130" t="e">
        <v>#N/A</v>
      </c>
      <c r="W103" s="31" t="s">
        <v>37</v>
      </c>
      <c r="X103" s="25" t="s">
        <v>979</v>
      </c>
      <c r="Y103" s="32" t="str">
        <f>VLOOKUP(A103,[5]Sheet1!$A$1:$M$145,13,0)</f>
        <v>3825 /QĐ-ĐHKT ngày 11 tháng 12 năm 2020</v>
      </c>
      <c r="Z103" s="31" t="str">
        <f>VLOOKUP(A103,[5]Sheet1!$A$1:$E$145,5,0)</f>
        <v>PGS.TS. Trịnh Thị Hoa Mai</v>
      </c>
      <c r="AA103" s="31" t="str">
        <f>VLOOKUP(A103,[5]Sheet1!$A$1:$F$145,6,0)</f>
        <v>PGS.TS. Mai Thu Hiền</v>
      </c>
      <c r="AB103" s="31" t="str">
        <f>VLOOKUP(A103,[5]Sheet1!$A$1:$G$145,7,0)</f>
        <v>TS. Trần Thị Vân Anh</v>
      </c>
      <c r="AC103" s="31" t="str">
        <f>VLOOKUP(A103,[5]Sheet1!$A$1:$H$145,8,0)</f>
        <v>TS. Vũ Thị Loan</v>
      </c>
      <c r="AD103" s="31" t="str">
        <f>VLOOKUP(A103,[5]Sheet1!$A$1:$I$145,9,0)</f>
        <v>PGS.TS. Nguyễn Thanh Phương</v>
      </c>
      <c r="AE103" s="31" t="str">
        <f>VLOOKUP(A103,[5]Sheet1!$A$1:$L$146,12,0)</f>
        <v>ngày 24 tháng 12 năm 2020</v>
      </c>
      <c r="AF103" s="119" t="str">
        <f>VLOOKUP(A103,'DS 4.2020'!A103:AF253,32,)</f>
        <v>0349516527</v>
      </c>
      <c r="AG103" s="119" t="str">
        <f>VLOOKUP(A103,'DS 4.2020'!A103:AG253,33,0)</f>
        <v>thuquynh.159@gmail.com</v>
      </c>
      <c r="AH103" s="109" t="s">
        <v>1290</v>
      </c>
      <c r="AI103" s="109" t="s">
        <v>1277</v>
      </c>
      <c r="AJ103" s="39" t="str">
        <f>VLOOKUP(A104,[1]QLKT!$AA$10:$AC$111,3,0)</f>
        <v>a</v>
      </c>
      <c r="AK103" s="39"/>
    </row>
    <row r="104" spans="1:37" ht="87.75" customHeight="1">
      <c r="A104" s="21" t="str">
        <f t="shared" si="1"/>
        <v>Đặng Cao Sơn 09/09/1984</v>
      </c>
      <c r="B104" s="119">
        <v>98</v>
      </c>
      <c r="C104" s="125" t="s">
        <v>652</v>
      </c>
      <c r="D104" s="121" t="s">
        <v>646</v>
      </c>
      <c r="E104" s="122" t="s">
        <v>61</v>
      </c>
      <c r="F104" s="123"/>
      <c r="G104" s="124" t="s">
        <v>647</v>
      </c>
      <c r="H104" s="119" t="s">
        <v>77</v>
      </c>
      <c r="I104" s="119" t="s">
        <v>35</v>
      </c>
      <c r="J104" s="119" t="s">
        <v>40</v>
      </c>
      <c r="K104" s="119" t="s">
        <v>47</v>
      </c>
      <c r="L104" s="119">
        <v>8340410</v>
      </c>
      <c r="M104" s="126" t="s">
        <v>100</v>
      </c>
      <c r="N104" s="126" t="s">
        <v>1208</v>
      </c>
      <c r="O104" s="119" t="str">
        <f>VLOOKUP(A104,'[3]fie nguon'!$C$2:$L$348,10,0)</f>
        <v>Quản lý dịch vụ truyền hình qua internet xuyên biên giới tại Việt Nam</v>
      </c>
      <c r="P104" s="119" t="str">
        <f>VLOOKUP(A104,'[3]fie nguon'!$C$2:$N$348,12,0)</f>
        <v>PGS.TS Nguyễn Anh Thu</v>
      </c>
      <c r="Q104" s="119" t="str">
        <f>VLOOKUP(A104,'[3]fie nguon'!$C$2:$O$348,13,0)</f>
        <v xml:space="preserve"> Trường ĐH Kinh tế, ĐHQG Hà Nội</v>
      </c>
      <c r="R104" s="119" t="str">
        <f>VLOOKUP(A104,'[3]fie nguon'!$C$2:$T$349,18,0)</f>
        <v>572/QĐ-ĐHKT ngày 19/03/2020</v>
      </c>
      <c r="S104" s="126">
        <v>3.12</v>
      </c>
      <c r="T104" s="128"/>
      <c r="U104" s="129">
        <v>8.5</v>
      </c>
      <c r="V104" s="130"/>
      <c r="W104" s="126" t="s">
        <v>33</v>
      </c>
      <c r="X104" s="119" t="s">
        <v>1281</v>
      </c>
      <c r="Y104" s="128" t="str">
        <f>VLOOKUP(A104,[5]Sheet1!$A$1:$M$145,13,0)</f>
        <v>3989 /QĐ-ĐHKT ngày 21 tháng 12 năm 2020</v>
      </c>
      <c r="Z104" s="126" t="str">
        <f>VLOOKUP(A104,[5]Sheet1!$A$1:$E$145,5,0)</f>
        <v>PGS.TS. Trần Đức Hiệp</v>
      </c>
      <c r="AA104" s="126" t="str">
        <f>VLOOKUP(A104,[5]Sheet1!$A$1:$F$145,6,0)</f>
        <v>PGS.TS. Đinh Văn Thông</v>
      </c>
      <c r="AB104" s="126" t="str">
        <f>VLOOKUP(A104,[5]Sheet1!$A$1:$G$145,7,0)</f>
        <v>TS. Nguyễn Thế Vinh</v>
      </c>
      <c r="AC104" s="126" t="str">
        <f>VLOOKUP(A104,[5]Sheet1!$A$1:$H$145,8,0)</f>
        <v>TS. Nguyễn Thùy Anh</v>
      </c>
      <c r="AD104" s="126" t="str">
        <f>VLOOKUP(A104,[5]Sheet1!$A$1:$I$145,9,0)</f>
        <v>PGS.TS. Nguyễn Chiến Thắng</v>
      </c>
      <c r="AE104" s="126" t="str">
        <f>VLOOKUP(A104,[5]Sheet1!$A$1:$L$146,12,0)</f>
        <v>ngày 8 tháng 1 năm 2021</v>
      </c>
      <c r="AF104" s="119" t="str">
        <f>VLOOKUP(A104,'DS 4.2020'!A104:AF254,32,)</f>
        <v>0975591666</v>
      </c>
      <c r="AG104" s="119" t="str">
        <f>VLOOKUP(A104,'DS 4.2020'!A104:AG254,33,0)</f>
        <v>caoson.dang@gmail.com</v>
      </c>
      <c r="AH104" s="133" t="s">
        <v>1290</v>
      </c>
      <c r="AI104" s="133"/>
      <c r="AJ104" s="2" t="e">
        <f>VLOOKUP(A105,[1]QLKT!$AA$10:$AC$111,3,0)</f>
        <v>#N/A</v>
      </c>
      <c r="AK104" s="2"/>
    </row>
    <row r="105" spans="1:37" ht="115.5">
      <c r="A105" s="21" t="str">
        <f t="shared" si="1"/>
        <v>0 Sơn 04/07/1991</v>
      </c>
      <c r="B105" s="119">
        <v>99</v>
      </c>
      <c r="C105" s="125">
        <v>16055280</v>
      </c>
      <c r="D105" s="121">
        <v>0</v>
      </c>
      <c r="E105" s="122" t="s">
        <v>61</v>
      </c>
      <c r="F105" s="123"/>
      <c r="G105" s="124" t="s">
        <v>450</v>
      </c>
      <c r="H105" s="119" t="s">
        <v>451</v>
      </c>
      <c r="I105" s="119" t="s">
        <v>35</v>
      </c>
      <c r="J105" s="119" t="s">
        <v>251</v>
      </c>
      <c r="K105" s="119" t="s">
        <v>116</v>
      </c>
      <c r="L105" s="119">
        <v>8340101</v>
      </c>
      <c r="M105" s="126" t="s">
        <v>106</v>
      </c>
      <c r="N105" s="126" t="s">
        <v>1208</v>
      </c>
      <c r="O105" s="119" t="s">
        <v>452</v>
      </c>
      <c r="P105" s="119" t="s">
        <v>453</v>
      </c>
      <c r="Q105" s="119" t="s">
        <v>120</v>
      </c>
      <c r="R105" s="119" t="s">
        <v>454</v>
      </c>
      <c r="S105" s="126">
        <v>3.01</v>
      </c>
      <c r="T105" s="128"/>
      <c r="U105" s="129">
        <v>8</v>
      </c>
      <c r="V105" s="130"/>
      <c r="W105" s="126" t="s">
        <v>33</v>
      </c>
      <c r="X105" s="119" t="s">
        <v>257</v>
      </c>
      <c r="Y105" s="128" t="e">
        <f>VLOOKUP(A105,[5]Sheet1!$A$1:$M$145,13,0)</f>
        <v>#N/A</v>
      </c>
      <c r="Z105" s="126" t="e">
        <f>VLOOKUP(A105,[5]Sheet1!$A$1:$E$145,5,0)</f>
        <v>#N/A</v>
      </c>
      <c r="AA105" s="126" t="e">
        <f>VLOOKUP(A105,[5]Sheet1!$A$1:$F$145,6,0)</f>
        <v>#N/A</v>
      </c>
      <c r="AB105" s="126" t="e">
        <f>VLOOKUP(A105,[5]Sheet1!$A$1:$G$145,7,0)</f>
        <v>#N/A</v>
      </c>
      <c r="AC105" s="126" t="e">
        <f>VLOOKUP(A105,[5]Sheet1!$A$1:$H$145,8,0)</f>
        <v>#N/A</v>
      </c>
      <c r="AD105" s="126" t="e">
        <f>VLOOKUP(A105,[5]Sheet1!$A$1:$I$145,9,0)</f>
        <v>#N/A</v>
      </c>
      <c r="AE105" s="126" t="e">
        <f>VLOOKUP(A105,[5]Sheet1!$A$1:$L$146,12,0)</f>
        <v>#N/A</v>
      </c>
      <c r="AF105" s="119" t="e">
        <f>VLOOKUP(A105,'DS 4.2020'!A105:AF255,32,)</f>
        <v>#N/A</v>
      </c>
      <c r="AG105" s="119" t="e">
        <f>VLOOKUP(A105,'DS 4.2020'!A105:AG255,33,0)</f>
        <v>#N/A</v>
      </c>
      <c r="AH105" s="133" t="s">
        <v>1290</v>
      </c>
      <c r="AI105" s="133"/>
      <c r="AJ105" s="2" t="str">
        <f>VLOOKUP(A106,[1]QLKT!$AA$10:$AC$111,3,0)</f>
        <v>a</v>
      </c>
      <c r="AK105" s="2"/>
    </row>
    <row r="106" spans="1:37" ht="115.5">
      <c r="A106" s="21" t="str">
        <f t="shared" si="1"/>
        <v>Nguyễn Vũ Băng Tâm 13/10/1980</v>
      </c>
      <c r="B106" s="119">
        <v>100</v>
      </c>
      <c r="C106" s="125">
        <v>18057570</v>
      </c>
      <c r="D106" s="121" t="s">
        <v>444</v>
      </c>
      <c r="E106" s="122" t="s">
        <v>445</v>
      </c>
      <c r="F106" s="123"/>
      <c r="G106" s="124" t="s">
        <v>446</v>
      </c>
      <c r="H106" s="119" t="s">
        <v>42</v>
      </c>
      <c r="I106" s="119" t="s">
        <v>38</v>
      </c>
      <c r="J106" s="119" t="s">
        <v>40</v>
      </c>
      <c r="K106" s="119" t="s">
        <v>47</v>
      </c>
      <c r="L106" s="119">
        <v>8340410</v>
      </c>
      <c r="M106" s="126"/>
      <c r="N106" s="126" t="s">
        <v>1208</v>
      </c>
      <c r="O106" s="119" t="str">
        <f>VLOOKUP(A106,'[3]fie nguon'!$C$2:$L$348,10,0)</f>
        <v>Phát triển nông nghiệp chất lượng cao của tỉnh Đắk Nông</v>
      </c>
      <c r="P106" s="119" t="str">
        <f>VLOOKUP(A106,'[3]fie nguon'!$C$2:$N$348,12,0)</f>
        <v>PGS.TS Trần Đức Hiệp</v>
      </c>
      <c r="Q106" s="119" t="str">
        <f>VLOOKUP(A106,'[3]fie nguon'!$C$2:$O$348,13,0)</f>
        <v xml:space="preserve"> Trường ĐH Kinh tế, ĐHQG Hà Nội</v>
      </c>
      <c r="R106" s="119" t="str">
        <f>VLOOKUP(A106,'[3]fie nguon'!$C$2:$T$349,18,0)</f>
        <v>577/QĐ-ĐHKT ngày 19/03/2020</v>
      </c>
      <c r="S106" s="126">
        <v>3.11</v>
      </c>
      <c r="T106" s="128"/>
      <c r="U106" s="129">
        <v>8.9</v>
      </c>
      <c r="V106" s="130"/>
      <c r="W106" s="126" t="s">
        <v>33</v>
      </c>
      <c r="X106" s="119" t="s">
        <v>45</v>
      </c>
      <c r="Y106" s="128" t="str">
        <f>VLOOKUP(A106,[5]Sheet1!$A$1:$M$145,13,0)</f>
        <v>4001 /QĐ-ĐHKT ngày 21 tháng 12 năm 2020</v>
      </c>
      <c r="Z106" s="126" t="str">
        <f>VLOOKUP(A106,[5]Sheet1!$A$1:$E$145,5,0)</f>
        <v>GS.TS. Phan Huy Đường</v>
      </c>
      <c r="AA106" s="126" t="str">
        <f>VLOOKUP(A106,[5]Sheet1!$A$1:$F$145,6,0)</f>
        <v>TS. Nguyễn Duy Lạc</v>
      </c>
      <c r="AB106" s="126" t="str">
        <f>VLOOKUP(A106,[5]Sheet1!$A$1:$G$145,7,0)</f>
        <v>PGS.TS. Phạm Thị Hồng Điệp</v>
      </c>
      <c r="AC106" s="126" t="str">
        <f>VLOOKUP(A106,[5]Sheet1!$A$1:$H$145,8,0)</f>
        <v>TS. Nguyễn Thị Hương Lan</v>
      </c>
      <c r="AD106" s="126" t="str">
        <f>VLOOKUP(A106,[5]Sheet1!$A$1:$I$145,9,0)</f>
        <v>PGS.TS. Nguyễn Trọng Thản</v>
      </c>
      <c r="AE106" s="126" t="str">
        <f>VLOOKUP(A106,[5]Sheet1!$A$1:$L$146,12,0)</f>
        <v>ngày 8 tháng 1 năm 2021</v>
      </c>
      <c r="AF106" s="119" t="e">
        <f>VLOOKUP(A106,'DS 4.2020'!A106:AF256,32,)</f>
        <v>#N/A</v>
      </c>
      <c r="AG106" s="119" t="e">
        <f>VLOOKUP(A106,'DS 4.2020'!A106:AG256,33,0)</f>
        <v>#N/A</v>
      </c>
      <c r="AH106" s="133" t="s">
        <v>1290</v>
      </c>
      <c r="AI106" s="133"/>
      <c r="AJ106" s="2" t="e">
        <f>VLOOKUP(A107,[1]QLKT!$AA$10:$AC$111,3,0)</f>
        <v>#N/A</v>
      </c>
      <c r="AK106" s="2"/>
    </row>
    <row r="107" spans="1:37" ht="66">
      <c r="A107" s="21" t="str">
        <f t="shared" si="1"/>
        <v>Lê Thị Tầm 08/10/1995</v>
      </c>
      <c r="B107" s="119">
        <v>101</v>
      </c>
      <c r="C107" s="125">
        <f>VLOOKUP(A107,'[2]tong 2 dot'!$A$7:$C$359,3,0)</f>
        <v>18057624</v>
      </c>
      <c r="D107" s="121" t="s">
        <v>157</v>
      </c>
      <c r="E107" s="122" t="s">
        <v>585</v>
      </c>
      <c r="F107" s="123"/>
      <c r="G107" s="124" t="s">
        <v>586</v>
      </c>
      <c r="H107" s="119" t="str">
        <f>VLOOKUP(A107,'[2]tong 2 dot'!$A$7:$G$379,7,0)</f>
        <v>Thanh Hóa</v>
      </c>
      <c r="I107" s="119" t="str">
        <f>VLOOKUP(A107,'[2]tong 2 dot'!$A$7:$E$379,5,0)</f>
        <v>Nữ</v>
      </c>
      <c r="J107" s="119" t="s">
        <v>251</v>
      </c>
      <c r="K107" s="119" t="str">
        <f>VLOOKUP(A107,'[2]tong 2 dot'!$A$7:$J$379,10,0)</f>
        <v>QH-2018-E</v>
      </c>
      <c r="L107" s="119">
        <v>8340101</v>
      </c>
      <c r="M107" s="126" t="s">
        <v>106</v>
      </c>
      <c r="N107" s="126" t="s">
        <v>1208</v>
      </c>
      <c r="O107" s="119" t="str">
        <f>VLOOKUP(A107,'[3]fie nguon'!$C$2:$L$348,10,0)</f>
        <v>Chiến lược cạnh tranh trong công tác tuyển sinh hệ Đại học chính quy tại Trường Đại học Công nghệ Đông Á</v>
      </c>
      <c r="P107" s="119" t="str">
        <f>VLOOKUP(A107,'[3]fie nguon'!$C$2:$N$348,12,0)</f>
        <v>PGS.TS. Trần Anh Tài</v>
      </c>
      <c r="Q107" s="119" t="str">
        <f>VLOOKUP(A107,'[3]fie nguon'!$C$2:$O$348,13,0)</f>
        <v xml:space="preserve"> Trường ĐH Kinh tế, ĐHQG Hà Nội</v>
      </c>
      <c r="R107" s="119" t="str">
        <f>VLOOKUP(A107,'[3]fie nguon'!$C$2:$T$349,18,0)</f>
        <v>605/QĐ-ĐHKT ngày 19/03/2020</v>
      </c>
      <c r="S107" s="126">
        <v>3.27</v>
      </c>
      <c r="T107" s="128"/>
      <c r="U107" s="129">
        <v>8.8000000000000007</v>
      </c>
      <c r="V107" s="130"/>
      <c r="W107" s="126" t="s">
        <v>33</v>
      </c>
      <c r="X107" s="119" t="str">
        <f>VLOOKUP(A107,'[2]tong 2 dot'!$A$7:$K$379,11,0)</f>
        <v>3286/QĐ-ĐHKT ngày 7/12/2018</v>
      </c>
      <c r="Y107" s="128" t="str">
        <f>VLOOKUP(A107,[5]Sheet1!$A$1:$M$145,13,0)</f>
        <v>3858 /QĐ-ĐHKT ngày 14 tháng 12 năm 2020</v>
      </c>
      <c r="Z107" s="126" t="str">
        <f>VLOOKUP(A107,[5]Sheet1!$A$1:$E$145,5,0)</f>
        <v>PGS.TS. Hoàng Văn Hải</v>
      </c>
      <c r="AA107" s="126" t="str">
        <f>VLOOKUP(A107,[5]Sheet1!$A$1:$F$145,6,0)</f>
        <v>TS. Đỗ Xuân Trường</v>
      </c>
      <c r="AB107" s="126" t="str">
        <f>VLOOKUP(A107,[5]Sheet1!$A$1:$G$145,7,0)</f>
        <v>TS. Trương Đức Thao</v>
      </c>
      <c r="AC107" s="126" t="str">
        <f>VLOOKUP(A107,[5]Sheet1!$A$1:$H$145,8,0)</f>
        <v>TS. Đặng Thị Hương</v>
      </c>
      <c r="AD107" s="126" t="str">
        <f>VLOOKUP(A107,[5]Sheet1!$A$1:$I$145,9,0)</f>
        <v>PGS.TS. Nguyễn Hồng Thái</v>
      </c>
      <c r="AE107" s="126" t="str">
        <f>VLOOKUP(A107,[5]Sheet1!$A$1:$L$146,12,0)</f>
        <v>ngày 25 tháng 12 năm 2020</v>
      </c>
      <c r="AF107" s="119" t="str">
        <f>VLOOKUP(A107,'DS 4.2020'!A107:AF257,32,)</f>
        <v>0989348040</v>
      </c>
      <c r="AG107" s="119" t="str">
        <f>VLOOKUP(A107,'DS 4.2020'!A107:AG257,33,0)</f>
        <v>letam.qtkd.vh@gmail.com</v>
      </c>
      <c r="AH107" s="133" t="s">
        <v>1290</v>
      </c>
      <c r="AI107" s="133"/>
      <c r="AJ107" s="2" t="e">
        <f>VLOOKUP(A108,[1]QLKT!$AA$10:$AC$111,3,0)</f>
        <v>#N/A</v>
      </c>
      <c r="AK107" s="2"/>
    </row>
    <row r="108" spans="1:37" ht="66">
      <c r="A108" s="21" t="str">
        <f t="shared" si="1"/>
        <v>Ngô Huy Toàn 02/02/1969</v>
      </c>
      <c r="B108" s="119">
        <v>102</v>
      </c>
      <c r="C108" s="125">
        <f>VLOOKUP(A108,'[2]tong 2 dot'!$A$7:$C$359,3,0)</f>
        <v>18057687</v>
      </c>
      <c r="D108" s="121" t="s">
        <v>1188</v>
      </c>
      <c r="E108" s="122" t="s">
        <v>114</v>
      </c>
      <c r="F108" s="123"/>
      <c r="G108" s="124" t="s">
        <v>1189</v>
      </c>
      <c r="H108" s="119" t="str">
        <f>VLOOKUP(A108,'[2]tong 2 dot'!$A$7:$G$379,7,0)</f>
        <v>Hà Giang</v>
      </c>
      <c r="I108" s="119" t="str">
        <f>VLOOKUP(A108,'[2]tong 2 dot'!$A$7:$E$379,5,0)</f>
        <v>Nam</v>
      </c>
      <c r="J108" s="119" t="s">
        <v>1273</v>
      </c>
      <c r="K108" s="119" t="str">
        <f>VLOOKUP(A108,'[2]tong 2 dot'!$A$7:$J$379,10,0)</f>
        <v>QH-2018-E</v>
      </c>
      <c r="L108" s="119" t="s">
        <v>1268</v>
      </c>
      <c r="M108" s="126" t="s">
        <v>383</v>
      </c>
      <c r="N108" s="126" t="s">
        <v>1208</v>
      </c>
      <c r="O108" s="119" t="str">
        <f>VLOOKUP(A108,'[3]fie nguon'!$C$2:$L$348,10,0)</f>
        <v>Nghiên cứu đánh giá công tác quản lý nhà nước về mạng xã hội tại Việt Nam</v>
      </c>
      <c r="P108" s="119" t="str">
        <f>VLOOKUP(A108,'[3]fie nguon'!$C$2:$N$348,12,0)</f>
        <v>TS. Lưu Quốc Đạt</v>
      </c>
      <c r="Q108" s="119" t="str">
        <f>VLOOKUP(A108,'[3]fie nguon'!$C$2:$O$348,13,0)</f>
        <v xml:space="preserve"> Trường ĐH Kinh tế, ĐHQG Hà Nội</v>
      </c>
      <c r="R108" s="119" t="str">
        <f>VLOOKUP(A108,'[3]fie nguon'!$C$2:$T$349,18,0)</f>
        <v>791/QĐ-ĐHKT ngày 31/3/2020</v>
      </c>
      <c r="S108" s="126">
        <v>3.52</v>
      </c>
      <c r="T108" s="128"/>
      <c r="U108" s="129">
        <v>9</v>
      </c>
      <c r="V108" s="130"/>
      <c r="W108" s="126" t="s">
        <v>33</v>
      </c>
      <c r="X108" s="119" t="str">
        <f>VLOOKUP(A108,'[2]tong 2 dot'!$A$7:$K$379,11,0)</f>
        <v>3286/QĐ-ĐHKT ngày 7/12/2018</v>
      </c>
      <c r="Y108" s="128" t="str">
        <f>VLOOKUP(A108,[5]Sheet1!$A$1:$M$145,13,0)</f>
        <v>3762 /QĐ-ĐHKT ngày 8 tháng 12 năm 2020</v>
      </c>
      <c r="Z108" s="126" t="str">
        <f>VLOOKUP(A108,[5]Sheet1!$A$1:$E$145,5,0)</f>
        <v>PGS.TS. Nguyễn An Thịnh</v>
      </c>
      <c r="AA108" s="126" t="str">
        <f>VLOOKUP(A108,[5]Sheet1!$A$1:$F$145,6,0)</f>
        <v>PGS.TS. Lê Đình Hải</v>
      </c>
      <c r="AB108" s="126" t="str">
        <f>VLOOKUP(A108,[5]Sheet1!$A$1:$G$145,7,0)</f>
        <v>PGS.TS. Lê Văn Chiến</v>
      </c>
      <c r="AC108" s="126" t="str">
        <f>VLOOKUP(A108,[5]Sheet1!$A$1:$H$145,8,0)</f>
        <v>TS. Nguyễn Thế Kiên</v>
      </c>
      <c r="AD108" s="126" t="str">
        <f>VLOOKUP(A108,[5]Sheet1!$A$1:$I$145,9,0)</f>
        <v>TS. Nguyễn Ngọc Thao</v>
      </c>
      <c r="AE108" s="126" t="str">
        <f>VLOOKUP(A108,[5]Sheet1!$A$1:$L$146,12,0)</f>
        <v>ngày 17 tháng 12 năm 2020</v>
      </c>
      <c r="AF108" s="119" t="str">
        <f>VLOOKUP(A108,'DS 4.2020'!A108:AF258,32,)</f>
        <v>0912005479</v>
      </c>
      <c r="AG108" s="119" t="str">
        <f>VLOOKUP(A108,'DS 4.2020'!A108:AG258,33,0)</f>
        <v>huytoan08@gmail.com</v>
      </c>
      <c r="AH108" s="133"/>
      <c r="AI108" s="133"/>
      <c r="AJ108" s="2" t="e">
        <f>VLOOKUP(A109,[1]QLKT!$AA$10:$AC$111,3,0)</f>
        <v>#N/A</v>
      </c>
      <c r="AK108" s="2"/>
    </row>
    <row r="109" spans="1:37" s="38" customFormat="1" ht="69.75" customHeight="1">
      <c r="A109" s="21" t="str">
        <f t="shared" si="1"/>
        <v>Nguyễn Mạnh Toàn 23/05/1985</v>
      </c>
      <c r="B109" s="119">
        <v>103</v>
      </c>
      <c r="C109" s="26">
        <v>16055064</v>
      </c>
      <c r="D109" s="27" t="s">
        <v>113</v>
      </c>
      <c r="E109" s="28" t="s">
        <v>114</v>
      </c>
      <c r="F109" s="123"/>
      <c r="G109" s="35" t="s">
        <v>115</v>
      </c>
      <c r="H109" s="25" t="s">
        <v>34</v>
      </c>
      <c r="I109" s="140" t="s">
        <v>35</v>
      </c>
      <c r="J109" s="25" t="s">
        <v>251</v>
      </c>
      <c r="K109" s="25" t="s">
        <v>116</v>
      </c>
      <c r="L109" s="25">
        <v>8340101</v>
      </c>
      <c r="M109" s="126" t="s">
        <v>117</v>
      </c>
      <c r="N109" s="31" t="s">
        <v>1208</v>
      </c>
      <c r="O109" s="25" t="s">
        <v>118</v>
      </c>
      <c r="P109" s="25" t="s">
        <v>119</v>
      </c>
      <c r="Q109" s="25" t="s">
        <v>120</v>
      </c>
      <c r="R109" s="25" t="s">
        <v>123</v>
      </c>
      <c r="S109" s="31">
        <v>2.97</v>
      </c>
      <c r="T109" s="128"/>
      <c r="U109" s="33">
        <v>8.5</v>
      </c>
      <c r="V109" s="130"/>
      <c r="W109" s="31" t="s">
        <v>33</v>
      </c>
      <c r="X109" s="25" t="s">
        <v>124</v>
      </c>
      <c r="Y109" s="32" t="str">
        <f>VLOOKUP(A109,[5]Sheet1!$A$1:$M$145,13,0)</f>
        <v>3864 /QĐ-ĐHKT ngày 14 tháng 12 năm 2020</v>
      </c>
      <c r="Z109" s="31" t="str">
        <f>VLOOKUP(A109,[5]Sheet1!$A$1:$E$145,5,0)</f>
        <v>PGS.TS. Nguyễn Mạnh Tuân</v>
      </c>
      <c r="AA109" s="31" t="str">
        <f>VLOOKUP(A109,[5]Sheet1!$A$1:$F$145,6,0)</f>
        <v>PGS.TS. Lê Thái Phong</v>
      </c>
      <c r="AB109" s="31" t="str">
        <f>VLOOKUP(A109,[5]Sheet1!$A$1:$G$145,7,0)</f>
        <v>PGS.TS. Mai Thanh Lan</v>
      </c>
      <c r="AC109" s="31" t="str">
        <f>VLOOKUP(A109,[5]Sheet1!$A$1:$H$145,8,0)</f>
        <v>TS. Nguyễn Thu Hà</v>
      </c>
      <c r="AD109" s="31" t="str">
        <f>VLOOKUP(A109,[5]Sheet1!$A$1:$I$145,9,0)</f>
        <v>PGS.TS. Nhâm Phong Tuân</v>
      </c>
      <c r="AE109" s="31" t="s">
        <v>1274</v>
      </c>
      <c r="AF109" s="119" t="s">
        <v>121</v>
      </c>
      <c r="AG109" s="119" t="s">
        <v>122</v>
      </c>
      <c r="AH109" s="109" t="s">
        <v>1290</v>
      </c>
      <c r="AI109" s="109" t="s">
        <v>1277</v>
      </c>
      <c r="AJ109" s="39" t="str">
        <f>VLOOKUP(A110,[1]QLKT!$AA$10:$AC$111,3,0)</f>
        <v>a</v>
      </c>
      <c r="AK109" s="39"/>
    </row>
    <row r="110" spans="1:37" ht="66">
      <c r="A110" s="21" t="str">
        <f t="shared" si="1"/>
        <v>Nguyễn Hữu Tuấn 01/09/1984</v>
      </c>
      <c r="B110" s="119">
        <v>104</v>
      </c>
      <c r="C110" s="125">
        <f>VLOOKUP(A110,'[2]tong 2 dot'!$A$7:$C$359,3,0)</f>
        <v>18057585</v>
      </c>
      <c r="D110" s="121" t="s">
        <v>344</v>
      </c>
      <c r="E110" s="122" t="s">
        <v>177</v>
      </c>
      <c r="F110" s="123"/>
      <c r="G110" s="124" t="s">
        <v>611</v>
      </c>
      <c r="H110" s="119" t="str">
        <f>VLOOKUP(A110,'[2]tong 2 dot'!$A$7:$G$379,7,0)</f>
        <v>Thanh Hóa</v>
      </c>
      <c r="I110" s="119" t="str">
        <f>VLOOKUP(A110,'[2]tong 2 dot'!$A$7:$E$379,5,0)</f>
        <v>Nam</v>
      </c>
      <c r="J110" s="119" t="s">
        <v>40</v>
      </c>
      <c r="K110" s="119" t="str">
        <f>VLOOKUP(A110,'[2]tong 2 dot'!$A$7:$J$379,10,0)</f>
        <v>QH-2018-E</v>
      </c>
      <c r="L110" s="119">
        <v>8340410</v>
      </c>
      <c r="M110" s="126"/>
      <c r="N110" s="126" t="s">
        <v>1208</v>
      </c>
      <c r="O110" s="119" t="str">
        <f>VLOOKUP(A110,'[3]fie nguon'!$C$2:$L$348,10,0)</f>
        <v xml:space="preserve">Quản lý hoạt động kinh doanh của Công ty trách nhiệm hữu hạn một thành viên Yên Mỹ </v>
      </c>
      <c r="P110" s="119" t="str">
        <f>VLOOKUP(A110,'[3]fie nguon'!$C$2:$N$348,12,0)</f>
        <v>PGS.TS Phạm Thị Hồng Điệp</v>
      </c>
      <c r="Q110" s="119" t="str">
        <f>VLOOKUP(A110,'[3]fie nguon'!$C$2:$O$348,13,0)</f>
        <v xml:space="preserve"> Trường ĐH Kinh tế, ĐHQG Hà Nội</v>
      </c>
      <c r="R110" s="119" t="str">
        <f>VLOOKUP(A110,'[3]fie nguon'!$C$2:$T$349,18,0)</f>
        <v>587/QĐ-ĐHKT ngày 19/03/2020</v>
      </c>
      <c r="S110" s="126">
        <v>3.1</v>
      </c>
      <c r="T110" s="128"/>
      <c r="U110" s="129">
        <v>8.5</v>
      </c>
      <c r="V110" s="130"/>
      <c r="W110" s="126" t="s">
        <v>33</v>
      </c>
      <c r="X110" s="119" t="str">
        <f>VLOOKUP(A110,'[2]tong 2 dot'!$A$7:$K$379,11,0)</f>
        <v>3286/QĐ-ĐHKT ngày 7/12/2018</v>
      </c>
      <c r="Y110" s="128" t="str">
        <f>VLOOKUP(A110,[5]Sheet1!$A$1:$M$145,13,0)</f>
        <v>3990 /QĐ-ĐHKT ngày 21 tháng 12 năm 2020</v>
      </c>
      <c r="Z110" s="126" t="str">
        <f>VLOOKUP(A110,[5]Sheet1!$A$1:$E$145,5,0)</f>
        <v>PGS.TS. Trần Đức Hiệp</v>
      </c>
      <c r="AA110" s="126" t="str">
        <f>VLOOKUP(A110,[5]Sheet1!$A$1:$F$145,6,0)</f>
        <v>TS. Nguyễn Thế Vinh</v>
      </c>
      <c r="AB110" s="126" t="str">
        <f>VLOOKUP(A110,[5]Sheet1!$A$1:$G$145,7,0)</f>
        <v>PGS.TS. Nguyễn Chiến Thắng</v>
      </c>
      <c r="AC110" s="126" t="str">
        <f>VLOOKUP(A110,[5]Sheet1!$A$1:$H$145,8,0)</f>
        <v>TS. Nguyễn Thùy Anh</v>
      </c>
      <c r="AD110" s="126" t="str">
        <f>VLOOKUP(A110,[5]Sheet1!$A$1:$I$145,9,0)</f>
        <v>PGS.TS. Đinh Văn Thông</v>
      </c>
      <c r="AE110" s="126" t="str">
        <f>VLOOKUP(A110,[5]Sheet1!$A$1:$L$146,12,0)</f>
        <v>ngày 8 tháng 1 năm 2021</v>
      </c>
      <c r="AF110" s="119" t="str">
        <f>VLOOKUP(A110,'DS 4.2020'!A110:AF260,32,)</f>
        <v>0984991188</v>
      </c>
      <c r="AG110" s="119" t="str">
        <f>VLOOKUP(A110,'DS 4.2020'!A110:AG260,33,0)</f>
        <v>tuannh1188@gmail.com</v>
      </c>
      <c r="AH110" s="133" t="s">
        <v>1290</v>
      </c>
      <c r="AI110" s="133"/>
      <c r="AJ110" s="2" t="str">
        <f>VLOOKUP(A111,[1]QLKT!$AA$10:$AC$111,3,0)</f>
        <v>a</v>
      </c>
      <c r="AK110" s="2"/>
    </row>
    <row r="111" spans="1:37" ht="66">
      <c r="A111" s="21" t="str">
        <f t="shared" si="1"/>
        <v>Nguyễn Trung Tuấn 20/12/1979</v>
      </c>
      <c r="B111" s="119">
        <v>105</v>
      </c>
      <c r="C111" s="125">
        <f>VLOOKUP(A111,'[2]tong 2 dot'!$A$7:$C$359,3,0)</f>
        <v>18057586</v>
      </c>
      <c r="D111" s="121" t="s">
        <v>176</v>
      </c>
      <c r="E111" s="122" t="s">
        <v>177</v>
      </c>
      <c r="F111" s="123"/>
      <c r="G111" s="124" t="s">
        <v>178</v>
      </c>
      <c r="H111" s="119" t="str">
        <f>VLOOKUP(A111,'[2]tong 2 dot'!$A$7:$G$379,7,0)</f>
        <v>Hà Nội</v>
      </c>
      <c r="I111" s="119" t="str">
        <f>VLOOKUP(A111,'[2]tong 2 dot'!$A$7:$E$379,5,0)</f>
        <v>Nam</v>
      </c>
      <c r="J111" s="119" t="s">
        <v>40</v>
      </c>
      <c r="K111" s="119" t="str">
        <f>VLOOKUP(A111,'[2]tong 2 dot'!$A$7:$J$379,10,0)</f>
        <v>QH-2018-E</v>
      </c>
      <c r="L111" s="119">
        <v>8340410</v>
      </c>
      <c r="M111" s="126" t="s">
        <v>41</v>
      </c>
      <c r="N111" s="126" t="s">
        <v>1208</v>
      </c>
      <c r="O111" s="119" t="str">
        <f>VLOOKUP(A111,'[3]fie nguon'!$C$2:$L$348,10,0)</f>
        <v>Quản lý tài chính tại Công ty Cổ phần Dịch vụ Kỹ thuật Điện lực Dầu khí Việt Nam</v>
      </c>
      <c r="P111" s="119" t="str">
        <f>VLOOKUP(A111,'[3]fie nguon'!$C$2:$N$348,12,0)</f>
        <v>TS. Lưu Quốc Đạt</v>
      </c>
      <c r="Q111" s="119" t="str">
        <f>VLOOKUP(A111,'[3]fie nguon'!$C$2:$O$348,13,0)</f>
        <v xml:space="preserve"> Trường ĐH Kinh tế, ĐHQG Hà Nội</v>
      </c>
      <c r="R111" s="119" t="str">
        <f>VLOOKUP(A111,'[3]fie nguon'!$C$2:$T$349,18,0)</f>
        <v>588/QĐ-ĐHKT ngày 19/03/2020</v>
      </c>
      <c r="S111" s="126">
        <v>3.16</v>
      </c>
      <c r="T111" s="128"/>
      <c r="U111" s="129">
        <v>8.6</v>
      </c>
      <c r="V111" s="130"/>
      <c r="W111" s="126" t="s">
        <v>33</v>
      </c>
      <c r="X111" s="119" t="str">
        <f>VLOOKUP(A111,'[2]tong 2 dot'!$A$7:$K$379,11,0)</f>
        <v>3286/QĐ-ĐHKT ngày 7/12/2018</v>
      </c>
      <c r="Y111" s="128" t="str">
        <f>VLOOKUP(A111,[5]Sheet1!$A$1:$M$145,13,0)</f>
        <v>4039 /QĐ-ĐHKT ngày 21 tháng 12 năm 2020</v>
      </c>
      <c r="Z111" s="126" t="str">
        <f>VLOOKUP(A111,[5]Sheet1!$A$1:$E$145,5,0)</f>
        <v>PGS.TS. Trần Đức Hiệp</v>
      </c>
      <c r="AA111" s="126" t="str">
        <f>VLOOKUP(A111,[5]Sheet1!$A$1:$F$145,6,0)</f>
        <v>TS. Trần Đức Vui</v>
      </c>
      <c r="AB111" s="126" t="str">
        <f>VLOOKUP(A111,[5]Sheet1!$A$1:$G$145,7,0)</f>
        <v>TS. Nguyễn Xuân Thành</v>
      </c>
      <c r="AC111" s="126" t="str">
        <f>VLOOKUP(A111,[5]Sheet1!$A$1:$H$145,8,0)</f>
        <v>TS. Tô Thế Nguyên</v>
      </c>
      <c r="AD111" s="126" t="str">
        <f>VLOOKUP(A111,[5]Sheet1!$A$1:$I$145,9,0)</f>
        <v>TS. Đỗ Văn Quang</v>
      </c>
      <c r="AE111" s="126" t="str">
        <f>VLOOKUP(A111,[5]Sheet1!$A$1:$L$146,12,0)</f>
        <v>ngày 5 tháng 1 năm 2021</v>
      </c>
      <c r="AF111" s="119" t="e">
        <f>VLOOKUP(A111,'DS 4.2020'!A111:AF261,32,)</f>
        <v>#N/A</v>
      </c>
      <c r="AG111" s="119" t="e">
        <f>VLOOKUP(A111,'DS 4.2020'!A111:AG261,33,0)</f>
        <v>#N/A</v>
      </c>
      <c r="AH111" s="133" t="s">
        <v>1290</v>
      </c>
      <c r="AI111" s="133"/>
      <c r="AJ111" s="2" t="e">
        <f>VLOOKUP(A112,[1]QLKT!$AA$10:$AC$111,3,0)</f>
        <v>#N/A</v>
      </c>
      <c r="AK111" s="2"/>
    </row>
    <row r="112" spans="1:37" ht="66">
      <c r="A112" s="21" t="str">
        <f t="shared" si="1"/>
        <v>Phạm Tiến Tuấn 28/11/1992</v>
      </c>
      <c r="B112" s="119">
        <v>106</v>
      </c>
      <c r="C112" s="125">
        <f>VLOOKUP(A112,'[2]tong 2 dot'!$A$7:$C$359,3,0)</f>
        <v>18057630</v>
      </c>
      <c r="D112" s="121" t="s">
        <v>627</v>
      </c>
      <c r="E112" s="122" t="s">
        <v>177</v>
      </c>
      <c r="F112" s="123"/>
      <c r="G112" s="124" t="s">
        <v>628</v>
      </c>
      <c r="H112" s="119" t="str">
        <f>VLOOKUP(A112,'[2]tong 2 dot'!$A$7:$G$379,7,0)</f>
        <v>Bắc Giang</v>
      </c>
      <c r="I112" s="119" t="str">
        <f>VLOOKUP(A112,'[2]tong 2 dot'!$A$7:$E$379,5,0)</f>
        <v>Nam</v>
      </c>
      <c r="J112" s="119" t="s">
        <v>251</v>
      </c>
      <c r="K112" s="119" t="str">
        <f>VLOOKUP(A112,'[2]tong 2 dot'!$A$7:$J$379,10,0)</f>
        <v>QH-2018-E</v>
      </c>
      <c r="L112" s="119">
        <v>8340101</v>
      </c>
      <c r="M112" s="126" t="s">
        <v>106</v>
      </c>
      <c r="N112" s="126" t="s">
        <v>1208</v>
      </c>
      <c r="O112" s="119" t="str">
        <f>VLOOKUP(A112,'[3]fie nguon'!$C$2:$L$348,10,0)</f>
        <v>Tạo động lực làm việc cho người lao động tại Bưu điện tỉnh Bắc Ninh</v>
      </c>
      <c r="P112" s="119" t="str">
        <f>VLOOKUP(A112,'[3]fie nguon'!$C$2:$N$348,12,0)</f>
        <v>PGS.TS. Nguyễn Đăng Minh</v>
      </c>
      <c r="Q112" s="119" t="str">
        <f>VLOOKUP(A112,'[3]fie nguon'!$C$2:$O$348,13,0)</f>
        <v xml:space="preserve"> Trường ĐH Kinh tế, ĐHQG Hà Nội</v>
      </c>
      <c r="R112" s="119" t="str">
        <f>VLOOKUP(A112,'[3]fie nguon'!$C$2:$T$349,18,0)</f>
        <v>624/QĐ-ĐHKT ngày 19/03/2020</v>
      </c>
      <c r="S112" s="126">
        <v>2.96</v>
      </c>
      <c r="T112" s="128"/>
      <c r="U112" s="129">
        <v>8.4</v>
      </c>
      <c r="V112" s="130"/>
      <c r="W112" s="126" t="s">
        <v>33</v>
      </c>
      <c r="X112" s="119" t="str">
        <f>VLOOKUP(A112,'[2]tong 2 dot'!$A$7:$K$379,11,0)</f>
        <v>3286/QĐ-ĐHKT ngày 7/12/2018</v>
      </c>
      <c r="Y112" s="128" t="str">
        <f>VLOOKUP(A112,[5]Sheet1!$A$1:$M$145,13,0)</f>
        <v>3872 /QĐ-ĐHKT ngày 14 tháng 12 năm 2020</v>
      </c>
      <c r="Z112" s="126" t="str">
        <f>VLOOKUP(A112,[5]Sheet1!$A$1:$E$145,5,0)</f>
        <v>PGS.TS. Nguyễn Mạnh Tuân</v>
      </c>
      <c r="AA112" s="126" t="str">
        <f>VLOOKUP(A112,[5]Sheet1!$A$1:$F$145,6,0)</f>
        <v>TS. Trần Việt Thảo</v>
      </c>
      <c r="AB112" s="126" t="str">
        <f>VLOOKUP(A112,[5]Sheet1!$A$1:$G$145,7,0)</f>
        <v>TS. Trần Kim Hào</v>
      </c>
      <c r="AC112" s="126" t="str">
        <f>VLOOKUP(A112,[5]Sheet1!$A$1:$H$145,8,0)</f>
        <v>TS. Lưu Hữu Văn</v>
      </c>
      <c r="AD112" s="126" t="str">
        <f>VLOOKUP(A112,[5]Sheet1!$A$1:$I$145,9,0)</f>
        <v>TS. Trương Minh Đức</v>
      </c>
      <c r="AE112" s="126" t="str">
        <f>VLOOKUP(A112,[5]Sheet1!$A$1:$L$146,12,0)</f>
        <v>ngày 24 tháng 12 năm 2020</v>
      </c>
      <c r="AF112" s="119" t="str">
        <f>VLOOKUP(A112,'DS 4.2020'!A112:AF262,32,)</f>
        <v>0812569007</v>
      </c>
      <c r="AG112" s="119" t="str">
        <f>VLOOKUP(A112,'DS 4.2020'!A112:AG262,33,0)</f>
        <v>phamtientuanvn1992@gmail.com</v>
      </c>
      <c r="AH112" s="136"/>
      <c r="AI112" s="136"/>
      <c r="AJ112" s="2" t="e">
        <f>VLOOKUP(A113,[1]QLKT!$AA$10:$AC$111,3,0)</f>
        <v>#N/A</v>
      </c>
      <c r="AK112" s="2"/>
    </row>
    <row r="113" spans="1:37" ht="115.5">
      <c r="A113" s="21" t="str">
        <f t="shared" si="1"/>
        <v>Vũ Minh Tuệ 13/12/1981</v>
      </c>
      <c r="B113" s="119">
        <v>107</v>
      </c>
      <c r="C113" s="125">
        <v>16055072</v>
      </c>
      <c r="D113" s="121" t="s">
        <v>1099</v>
      </c>
      <c r="E113" s="122" t="s">
        <v>1100</v>
      </c>
      <c r="F113" s="123" t="s">
        <v>1101</v>
      </c>
      <c r="G113" s="124" t="s">
        <v>1102</v>
      </c>
      <c r="H113" s="119" t="s">
        <v>77</v>
      </c>
      <c r="I113" s="119" t="s">
        <v>35</v>
      </c>
      <c r="J113" s="119" t="s">
        <v>1094</v>
      </c>
      <c r="K113" s="119" t="s">
        <v>116</v>
      </c>
      <c r="L113" s="119">
        <v>8340101</v>
      </c>
      <c r="M113" s="126"/>
      <c r="N113" s="126" t="s">
        <v>1208</v>
      </c>
      <c r="O113" s="119" t="s">
        <v>1103</v>
      </c>
      <c r="P113" s="119" t="s">
        <v>833</v>
      </c>
      <c r="Q113" s="119" t="s">
        <v>120</v>
      </c>
      <c r="R113" s="119" t="s">
        <v>1104</v>
      </c>
      <c r="S113" s="126">
        <v>2.8</v>
      </c>
      <c r="T113" s="128"/>
      <c r="U113" s="129">
        <v>8.5</v>
      </c>
      <c r="V113" s="130" t="e">
        <v>#N/A</v>
      </c>
      <c r="W113" s="126" t="s">
        <v>33</v>
      </c>
      <c r="X113" s="119" t="s">
        <v>979</v>
      </c>
      <c r="Y113" s="128" t="str">
        <f>VLOOKUP(A113,[5]Sheet1!$A$1:$M$145,13,0)</f>
        <v>3859 /QĐ-ĐHKT ngày 14 tháng 12 năm 2020</v>
      </c>
      <c r="Z113" s="126" t="str">
        <f>VLOOKUP(A113,[5]Sheet1!$A$1:$E$145,5,0)</f>
        <v>PGS.TS. Hoàng Văn Hải</v>
      </c>
      <c r="AA113" s="126" t="str">
        <f>VLOOKUP(A113,[5]Sheet1!$A$1:$F$145,6,0)</f>
        <v>TS. Trương Đức Thao</v>
      </c>
      <c r="AB113" s="126" t="str">
        <f>VLOOKUP(A113,[5]Sheet1!$A$1:$G$145,7,0)</f>
        <v>PGS.TS. Nguyễn Hồng Thái</v>
      </c>
      <c r="AC113" s="126" t="str">
        <f>VLOOKUP(A113,[5]Sheet1!$A$1:$H$145,8,0)</f>
        <v>TS. Đặng Thị Hương</v>
      </c>
      <c r="AD113" s="126" t="str">
        <f>VLOOKUP(A113,[5]Sheet1!$A$1:$I$145,9,0)</f>
        <v>TS. Đỗ Xuân Trường</v>
      </c>
      <c r="AE113" s="126" t="str">
        <f>VLOOKUP(A113,[5]Sheet1!$A$1:$L$146,12,0)</f>
        <v>ngày 25 tháng 12 năm 2020</v>
      </c>
      <c r="AF113" s="119" t="str">
        <f>VLOOKUP(A113,'DS 4.2020'!A113:AF263,32,)</f>
        <v>0936290909</v>
      </c>
      <c r="AG113" s="119" t="str">
        <f>VLOOKUP(A113,'DS 4.2020'!A113:AG263,33,0)</f>
        <v>tuevm81@gmail.com</v>
      </c>
      <c r="AH113" s="133" t="s">
        <v>1290</v>
      </c>
      <c r="AI113" s="133"/>
      <c r="AJ113" s="2" t="e">
        <f>VLOOKUP(A114,[1]QLKT!$AA$10:$AC$111,3,0)</f>
        <v>#N/A</v>
      </c>
      <c r="AK113" s="2"/>
    </row>
    <row r="114" spans="1:37" ht="66">
      <c r="A114" s="21" t="str">
        <f t="shared" si="1"/>
        <v>Phạm Thanh Tùng 06/11/1995</v>
      </c>
      <c r="B114" s="119">
        <v>108</v>
      </c>
      <c r="C114" s="125">
        <f>VLOOKUP(A114,'[2]tong 2 dot'!$A$7:$C$359,3,0)</f>
        <v>18057632</v>
      </c>
      <c r="D114" s="121" t="s">
        <v>217</v>
      </c>
      <c r="E114" s="122" t="s">
        <v>218</v>
      </c>
      <c r="F114" s="123"/>
      <c r="G114" s="124" t="s">
        <v>219</v>
      </c>
      <c r="H114" s="119" t="str">
        <f>VLOOKUP(A114,'[2]tong 2 dot'!$A$7:$G$379,7,0)</f>
        <v>Phú Thọ</v>
      </c>
      <c r="I114" s="119" t="str">
        <f>VLOOKUP(A114,'[2]tong 2 dot'!$A$7:$E$379,5,0)</f>
        <v>Nam</v>
      </c>
      <c r="J114" s="119" t="s">
        <v>251</v>
      </c>
      <c r="K114" s="119" t="str">
        <f>VLOOKUP(A114,'[2]tong 2 dot'!$A$7:$J$379,10,0)</f>
        <v>QH-2018-E</v>
      </c>
      <c r="L114" s="119">
        <v>8340101</v>
      </c>
      <c r="M114" s="126" t="s">
        <v>106</v>
      </c>
      <c r="N114" s="126" t="s">
        <v>1208</v>
      </c>
      <c r="O114" s="119" t="str">
        <f>VLOOKUP(A114,'[3]fie nguon'!$C$2:$L$348,10,0)</f>
        <v>Chiến lược sản phẩm du lịch lữ hành của Công ty Cổ phần Đầu tư và Du lịch Đất Việt Xanh tại tỉnh Phú Thọ</v>
      </c>
      <c r="P114" s="119" t="str">
        <f>VLOOKUP(A114,'[3]fie nguon'!$C$2:$N$348,12,0)</f>
        <v>TS. Hồ Chí Dũng</v>
      </c>
      <c r="Q114" s="119" t="str">
        <f>VLOOKUP(A114,'[3]fie nguon'!$C$2:$O$348,13,0)</f>
        <v>Công ty Cổ phần People One</v>
      </c>
      <c r="R114" s="119" t="str">
        <f>VLOOKUP(A114,'[3]fie nguon'!$C$2:$T$349,18,0)</f>
        <v>608/QĐ-ĐHKT ngày 19/03/2020</v>
      </c>
      <c r="S114" s="126">
        <v>3.01</v>
      </c>
      <c r="T114" s="128"/>
      <c r="U114" s="129">
        <v>8.5</v>
      </c>
      <c r="V114" s="130"/>
      <c r="W114" s="126" t="s">
        <v>37</v>
      </c>
      <c r="X114" s="119" t="str">
        <f>VLOOKUP(A114,'[2]tong 2 dot'!$A$7:$K$379,11,0)</f>
        <v>3286/QĐ-ĐHKT ngày 7/12/2018</v>
      </c>
      <c r="Y114" s="128" t="str">
        <f>VLOOKUP(A114,[5]Sheet1!$A$1:$M$145,13,0)</f>
        <v>3865 /QĐ-ĐHKT ngày 14 tháng 12 năm 2020</v>
      </c>
      <c r="Z114" s="126" t="str">
        <f>VLOOKUP(A114,[5]Sheet1!$A$1:$E$145,5,0)</f>
        <v>PGS.TS. Nguyễn Mạnh Tuân</v>
      </c>
      <c r="AA114" s="126" t="str">
        <f>VLOOKUP(A114,[5]Sheet1!$A$1:$F$145,6,0)</f>
        <v>PGS.TS. Mai Thanh Lan</v>
      </c>
      <c r="AB114" s="126" t="str">
        <f>VLOOKUP(A114,[5]Sheet1!$A$1:$G$145,7,0)</f>
        <v>PGS.TS. Nhâm Phong Tuân</v>
      </c>
      <c r="AC114" s="126" t="str">
        <f>VLOOKUP(A114,[5]Sheet1!$A$1:$H$145,8,0)</f>
        <v>TS. Nguyễn Thu Hà</v>
      </c>
      <c r="AD114" s="126" t="str">
        <f>VLOOKUP(A114,[5]Sheet1!$A$1:$I$145,9,0)</f>
        <v>PGS.TS. Lê Thái Phong</v>
      </c>
      <c r="AE114" s="126" t="s">
        <v>1274</v>
      </c>
      <c r="AF114" s="119" t="e">
        <f>VLOOKUP(A114,'DS 4.2020'!A114:AF264,32,)</f>
        <v>#N/A</v>
      </c>
      <c r="AG114" s="119" t="e">
        <f>VLOOKUP(A114,'DS 4.2020'!A114:AG264,33,0)</f>
        <v>#N/A</v>
      </c>
      <c r="AH114" s="133"/>
      <c r="AI114" s="133" t="s">
        <v>1290</v>
      </c>
      <c r="AJ114" s="2" t="str">
        <f>VLOOKUP(A115,[1]QLKT!$AA$10:$AC$111,3,0)</f>
        <v>a</v>
      </c>
      <c r="AK114" s="2"/>
    </row>
    <row r="115" spans="1:37" ht="66">
      <c r="A115" s="21" t="str">
        <f t="shared" si="1"/>
        <v>Vi Anh Tùng 18/07/1982</v>
      </c>
      <c r="B115" s="119">
        <v>109</v>
      </c>
      <c r="C115" s="119">
        <v>18057593</v>
      </c>
      <c r="D115" s="121" t="s">
        <v>412</v>
      </c>
      <c r="E115" s="122" t="s">
        <v>218</v>
      </c>
      <c r="F115" s="123"/>
      <c r="G115" s="124" t="s">
        <v>413</v>
      </c>
      <c r="H115" s="119" t="s">
        <v>416</v>
      </c>
      <c r="I115" s="119" t="s">
        <v>35</v>
      </c>
      <c r="J115" s="119" t="s">
        <v>40</v>
      </c>
      <c r="K115" s="119" t="s">
        <v>47</v>
      </c>
      <c r="L115" s="119">
        <v>8340410</v>
      </c>
      <c r="M115" s="126"/>
      <c r="N115" s="126" t="s">
        <v>1208</v>
      </c>
      <c r="O115" s="119" t="str">
        <f>VLOOKUP(A115,'[3]fie nguon'!$C$2:$L$348,10,0)</f>
        <v>Phát triển khu kinh tế cửa khẩu trên địa bàn tỉnh Cao Bằng</v>
      </c>
      <c r="P115" s="119" t="str">
        <f>VLOOKUP(A115,'[3]fie nguon'!$C$2:$N$348,12,0)</f>
        <v>PGS.TS Hà Văn Hội</v>
      </c>
      <c r="Q115" s="119" t="str">
        <f>VLOOKUP(A115,'[3]fie nguon'!$C$2:$O$348,13,0)</f>
        <v xml:space="preserve"> Trường ĐH Kinh tế, ĐHQG Hà Nội</v>
      </c>
      <c r="R115" s="119" t="str">
        <f>VLOOKUP(A115,'[3]fie nguon'!$C$2:$T$349,18,0)</f>
        <v>592/QĐ-ĐHKT ngày 19/03/2020</v>
      </c>
      <c r="S115" s="126">
        <v>2.91</v>
      </c>
      <c r="T115" s="128"/>
      <c r="U115" s="129">
        <v>8.8000000000000007</v>
      </c>
      <c r="V115" s="130"/>
      <c r="W115" s="126" t="s">
        <v>33</v>
      </c>
      <c r="X115" s="119" t="s">
        <v>1281</v>
      </c>
      <c r="Y115" s="128" t="str">
        <f>VLOOKUP(A115,[5]Sheet1!$A$1:$M$145,13,0)</f>
        <v>4020 /QĐ-ĐHKT ngày 21 tháng 12 năm 2020</v>
      </c>
      <c r="Z115" s="126" t="str">
        <f>VLOOKUP(A115,[5]Sheet1!$A$1:$E$145,5,0)</f>
        <v>PGS.TS. Trần Đức Hiệp</v>
      </c>
      <c r="AA115" s="126" t="str">
        <f>VLOOKUP(A115,[5]Sheet1!$A$1:$F$145,6,0)</f>
        <v>PGS.TS. Nguyễn Thị Nguyệt</v>
      </c>
      <c r="AB115" s="126" t="str">
        <f>VLOOKUP(A115,[5]Sheet1!$A$1:$G$145,7,0)</f>
        <v>PGS.TS. Nguyễn Hoàng Việt</v>
      </c>
      <c r="AC115" s="126" t="str">
        <f>VLOOKUP(A115,[5]Sheet1!$A$1:$H$145,8,0)</f>
        <v>TS. Nguyễn Thị Thu Hoài</v>
      </c>
      <c r="AD115" s="126" t="str">
        <f>VLOOKUP(A115,[5]Sheet1!$A$1:$I$145,9,0)</f>
        <v>PGS.TS. Phạm Thị Hồng Điệp</v>
      </c>
      <c r="AE115" s="126" t="str">
        <f>VLOOKUP(A115,[5]Sheet1!$A$1:$L$146,12,0)</f>
        <v>ngày 6 tháng 1 năm 2021</v>
      </c>
      <c r="AF115" s="119" t="e">
        <f>VLOOKUP(A115,'DS 4.2020'!A115:AF265,32,)</f>
        <v>#N/A</v>
      </c>
      <c r="AG115" s="119" t="e">
        <f>VLOOKUP(A115,'DS 4.2020'!A115:AG265,33,0)</f>
        <v>#N/A</v>
      </c>
      <c r="AH115" s="133" t="s">
        <v>1290</v>
      </c>
      <c r="AI115" s="133"/>
      <c r="AJ115" s="2" t="e">
        <f>VLOOKUP(A116,[1]QLKT!$AA$10:$AC$111,3,0)</f>
        <v>#N/A</v>
      </c>
      <c r="AK115" s="2"/>
    </row>
    <row r="116" spans="1:37" ht="115.5">
      <c r="A116" s="21" t="str">
        <f t="shared" si="1"/>
        <v>Nguyễn Văn Tuyên 25/12/1982</v>
      </c>
      <c r="B116" s="119">
        <v>110</v>
      </c>
      <c r="C116" s="125">
        <v>16055304</v>
      </c>
      <c r="D116" s="121" t="s">
        <v>247</v>
      </c>
      <c r="E116" s="122" t="s">
        <v>58</v>
      </c>
      <c r="F116" s="123" t="s">
        <v>248</v>
      </c>
      <c r="G116" s="124" t="s">
        <v>249</v>
      </c>
      <c r="H116" s="119" t="s">
        <v>250</v>
      </c>
      <c r="I116" s="119" t="s">
        <v>35</v>
      </c>
      <c r="J116" s="119" t="s">
        <v>251</v>
      </c>
      <c r="K116" s="119" t="s">
        <v>116</v>
      </c>
      <c r="L116" s="119">
        <v>8340101</v>
      </c>
      <c r="M116" s="126" t="s">
        <v>260</v>
      </c>
      <c r="N116" s="126" t="s">
        <v>1208</v>
      </c>
      <c r="O116" s="119" t="s">
        <v>253</v>
      </c>
      <c r="P116" s="119" t="s">
        <v>254</v>
      </c>
      <c r="Q116" s="119" t="s">
        <v>255</v>
      </c>
      <c r="R116" s="119" t="s">
        <v>256</v>
      </c>
      <c r="S116" s="126">
        <v>2.9</v>
      </c>
      <c r="T116" s="128"/>
      <c r="U116" s="129">
        <v>8.4</v>
      </c>
      <c r="V116" s="130" t="e">
        <v>#N/A</v>
      </c>
      <c r="W116" s="126" t="s">
        <v>33</v>
      </c>
      <c r="X116" s="119" t="s">
        <v>257</v>
      </c>
      <c r="Y116" s="128" t="str">
        <f>VLOOKUP(A116,[5]Sheet1!$A$1:$M$145,13,0)</f>
        <v>3866 /QĐ-ĐHKT ngày 14 tháng 12 năm 2020</v>
      </c>
      <c r="Z116" s="126" t="str">
        <f>VLOOKUP(A116,[5]Sheet1!$A$1:$E$145,5,0)</f>
        <v>PGS.TS. Hoàng Văn Hải</v>
      </c>
      <c r="AA116" s="126" t="str">
        <f>VLOOKUP(A116,[5]Sheet1!$A$1:$F$145,6,0)</f>
        <v>TS. Nguyễn Hồng Chỉnh</v>
      </c>
      <c r="AB116" s="126" t="str">
        <f>VLOOKUP(A116,[5]Sheet1!$A$1:$G$145,7,0)</f>
        <v>TS. Nguyễn Thế Anh</v>
      </c>
      <c r="AC116" s="126" t="str">
        <f>VLOOKUP(A116,[5]Sheet1!$A$1:$H$145,8,0)</f>
        <v>TS. Phạm Việt Thắng</v>
      </c>
      <c r="AD116" s="126" t="str">
        <f>VLOOKUP(A116,[5]Sheet1!$A$1:$I$145,9,0)</f>
        <v>TS. Lưu Thị Minh Ngọc</v>
      </c>
      <c r="AE116" s="126" t="str">
        <f>VLOOKUP(A116,[5]Sheet1!$A$1:$L$146,12,0)</f>
        <v>ngày 23 tháng 12 năm 2020</v>
      </c>
      <c r="AF116" s="119" t="e">
        <f>VLOOKUP(A116,'DS 4.2020'!A116:AF266,32,)</f>
        <v>#N/A</v>
      </c>
      <c r="AG116" s="119" t="e">
        <f>VLOOKUP(A116,'DS 4.2020'!A116:AG266,33,0)</f>
        <v>#N/A</v>
      </c>
      <c r="AH116" s="133"/>
      <c r="AI116" s="133" t="s">
        <v>1290</v>
      </c>
      <c r="AJ116" s="2" t="e">
        <f>VLOOKUP(A117,[1]QLKT!$AA$10:$AC$111,3,0)</f>
        <v>#N/A</v>
      </c>
      <c r="AK116" s="2"/>
    </row>
    <row r="117" spans="1:37" ht="66">
      <c r="A117" s="21" t="str">
        <f t="shared" si="1"/>
        <v>Trần Vũ Tuyên 16/05/1968</v>
      </c>
      <c r="B117" s="119">
        <v>111</v>
      </c>
      <c r="C117" s="125">
        <f>VLOOKUP(A117,'[2]tong 2 dot'!$A$7:$C$359,3,0)</f>
        <v>18057589</v>
      </c>
      <c r="D117" s="121" t="s">
        <v>57</v>
      </c>
      <c r="E117" s="122" t="s">
        <v>58</v>
      </c>
      <c r="F117" s="123"/>
      <c r="G117" s="124" t="s">
        <v>59</v>
      </c>
      <c r="H117" s="119" t="str">
        <f>VLOOKUP(A117,'[2]tong 2 dot'!$A$7:$G$379,7,0)</f>
        <v>Bắc Giang</v>
      </c>
      <c r="I117" s="119" t="str">
        <f>VLOOKUP(A117,'[2]tong 2 dot'!$A$7:$E$379,5,0)</f>
        <v>Nam</v>
      </c>
      <c r="J117" s="119" t="s">
        <v>40</v>
      </c>
      <c r="K117" s="119" t="str">
        <f>VLOOKUP(A117,'[2]tong 2 dot'!$A$7:$J$379,10,0)</f>
        <v>QH-2018-E</v>
      </c>
      <c r="L117" s="119">
        <v>8340410</v>
      </c>
      <c r="M117" s="126" t="s">
        <v>41</v>
      </c>
      <c r="N117" s="126" t="s">
        <v>1208</v>
      </c>
      <c r="O117" s="119" t="str">
        <f>VLOOKUP(A117,'[3]fie nguon'!$C$2:$L$348,10,0)</f>
        <v>Phát triển dịch vụ giáo dục cho người dân nông thôn tỉnh Hòa Bình</v>
      </c>
      <c r="P117" s="119" t="str">
        <f>VLOOKUP(A117,'[3]fie nguon'!$C$2:$N$348,12,0)</f>
        <v>PGS.TS Trần Đức Hiệp</v>
      </c>
      <c r="Q117" s="119" t="str">
        <f>VLOOKUP(A117,'[3]fie nguon'!$C$2:$O$348,13,0)</f>
        <v xml:space="preserve"> Trường ĐH Kinh tế, ĐHQG Hà Nội</v>
      </c>
      <c r="R117" s="119" t="str">
        <f>VLOOKUP(A117,'[3]fie nguon'!$C$2:$T$349,18,0)</f>
        <v>589/QĐ-ĐHKT ngày 19/03/2020</v>
      </c>
      <c r="S117" s="126">
        <v>3.37</v>
      </c>
      <c r="T117" s="128"/>
      <c r="U117" s="129">
        <v>8.9</v>
      </c>
      <c r="V117" s="130"/>
      <c r="W117" s="126" t="s">
        <v>33</v>
      </c>
      <c r="X117" s="119" t="str">
        <f>VLOOKUP(A117,'[2]tong 2 dot'!$A$7:$K$379,11,0)</f>
        <v>3286/QĐ-ĐHKT ngày 7/12/2018</v>
      </c>
      <c r="Y117" s="128" t="str">
        <f>VLOOKUP(A117,[5]Sheet1!$A$1:$M$145,13,0)</f>
        <v>4000 /QĐ-ĐHKT ngày 21 tháng 12 năm 2020</v>
      </c>
      <c r="Z117" s="126" t="str">
        <f>VLOOKUP(A117,[5]Sheet1!$A$1:$E$145,5,0)</f>
        <v>GS.TS. Phan Huy Đường</v>
      </c>
      <c r="AA117" s="126" t="str">
        <f>VLOOKUP(A117,[5]Sheet1!$A$1:$F$145,6,0)</f>
        <v>PGS.TS. Nguyễn Trọng Thản</v>
      </c>
      <c r="AB117" s="126" t="str">
        <f>VLOOKUP(A117,[5]Sheet1!$A$1:$G$145,7,0)</f>
        <v>TS. Nguyễn Duy Lạc</v>
      </c>
      <c r="AC117" s="126" t="str">
        <f>VLOOKUP(A117,[5]Sheet1!$A$1:$H$145,8,0)</f>
        <v>TS. Nguyễn Thị Hương Lan</v>
      </c>
      <c r="AD117" s="126" t="str">
        <f>VLOOKUP(A117,[5]Sheet1!$A$1:$I$145,9,0)</f>
        <v>PGS.TS. Phạm Thị Hồng Điệp</v>
      </c>
      <c r="AE117" s="126" t="str">
        <f>VLOOKUP(A117,[5]Sheet1!$A$1:$L$146,12,0)</f>
        <v>ngày 8 tháng 1 năm 2021</v>
      </c>
      <c r="AF117" s="119" t="e">
        <f>VLOOKUP(A117,'DS 4.2020'!A117:AF267,32,)</f>
        <v>#N/A</v>
      </c>
      <c r="AG117" s="119" t="e">
        <f>VLOOKUP(A117,'DS 4.2020'!A117:AG267,33,0)</f>
        <v>#N/A</v>
      </c>
      <c r="AH117" s="133" t="s">
        <v>1290</v>
      </c>
      <c r="AI117" s="133"/>
      <c r="AJ117" s="2" t="str">
        <f>VLOOKUP(A118,[1]QLKT!$AA$10:$AC$111,3,0)</f>
        <v>a</v>
      </c>
      <c r="AK117" s="2"/>
    </row>
    <row r="118" spans="1:37" ht="66">
      <c r="A118" s="21" t="str">
        <f t="shared" si="1"/>
        <v>Nghiêm Xuân Tuyến 29/11/1985</v>
      </c>
      <c r="B118" s="119">
        <v>112</v>
      </c>
      <c r="C118" s="125">
        <f>VLOOKUP(A118,'[2]tong 2 dot'!$A$7:$C$359,3,0)</f>
        <v>18057590</v>
      </c>
      <c r="D118" s="121" t="s">
        <v>481</v>
      </c>
      <c r="E118" s="122" t="s">
        <v>482</v>
      </c>
      <c r="F118" s="123"/>
      <c r="G118" s="124" t="s">
        <v>483</v>
      </c>
      <c r="H118" s="119" t="str">
        <f>VLOOKUP(A118,'[2]tong 2 dot'!$A$7:$G$379,7,0)</f>
        <v>Vĩnh Phúc</v>
      </c>
      <c r="I118" s="119" t="str">
        <f>VLOOKUP(A118,'[2]tong 2 dot'!$A$7:$E$379,5,0)</f>
        <v>Nam</v>
      </c>
      <c r="J118" s="119" t="s">
        <v>40</v>
      </c>
      <c r="K118" s="119" t="str">
        <f>VLOOKUP(A118,'[2]tong 2 dot'!$A$7:$J$379,10,0)</f>
        <v>QH-2018-E</v>
      </c>
      <c r="L118" s="119">
        <v>8340410</v>
      </c>
      <c r="M118" s="126" t="s">
        <v>100</v>
      </c>
      <c r="N118" s="126" t="s">
        <v>1208</v>
      </c>
      <c r="O118" s="119" t="str">
        <f>VLOOKUP(A118,'[3]fie nguon'!$C$2:$L$348,10,0)</f>
        <v xml:space="preserve">Quản lý dịch vụ bưu chính chuyển phát tại Bưu điện tỉnh Vĩnh Phúc </v>
      </c>
      <c r="P118" s="119" t="str">
        <f>VLOOKUP(A118,'[3]fie nguon'!$C$2:$N$348,12,0)</f>
        <v>TS. Nguyễn Cẩm Nhung</v>
      </c>
      <c r="Q118" s="119" t="str">
        <f>VLOOKUP(A118,'[3]fie nguon'!$C$2:$O$348,13,0)</f>
        <v xml:space="preserve"> Trường ĐH Kinh tế, ĐHQG Hà Nội</v>
      </c>
      <c r="R118" s="119" t="str">
        <f>VLOOKUP(A118,'[3]fie nguon'!$C$2:$T$349,18,0)</f>
        <v>591/QĐ-ĐHKT ngày 19/03/2020</v>
      </c>
      <c r="S118" s="126">
        <v>3.12</v>
      </c>
      <c r="T118" s="128"/>
      <c r="U118" s="129">
        <v>8.5</v>
      </c>
      <c r="V118" s="130"/>
      <c r="W118" s="126" t="s">
        <v>33</v>
      </c>
      <c r="X118" s="119" t="str">
        <f>VLOOKUP(A118,'[2]tong 2 dot'!$A$7:$K$379,11,0)</f>
        <v>3286/QĐ-ĐHKT ngày 7/12/2018</v>
      </c>
      <c r="Y118" s="128" t="str">
        <f>VLOOKUP(A118,[5]Sheet1!$A$1:$M$145,13,0)</f>
        <v>4027 /QĐ-ĐHKT ngày 21 tháng 12 năm 2020</v>
      </c>
      <c r="Z118" s="126" t="str">
        <f>VLOOKUP(A118,[5]Sheet1!$A$1:$E$145,5,0)</f>
        <v>PGS.TS. Phạm Văn Dũng</v>
      </c>
      <c r="AA118" s="126" t="str">
        <f>VLOOKUP(A118,[5]Sheet1!$A$1:$F$145,6,0)</f>
        <v>PGS.TS. Vũ Thanh Sơn</v>
      </c>
      <c r="AB118" s="126" t="str">
        <f>VLOOKUP(A118,[5]Sheet1!$A$1:$G$145,7,0)</f>
        <v>PGS.TS. Lê Thị Anh Vân</v>
      </c>
      <c r="AC118" s="126" t="str">
        <f>VLOOKUP(A118,[5]Sheet1!$A$1:$H$145,8,0)</f>
        <v>TS. Nguyễn Thị Lan Hương</v>
      </c>
      <c r="AD118" s="126" t="str">
        <f>VLOOKUP(A118,[5]Sheet1!$A$1:$I$145,9,0)</f>
        <v>TS. Lưu Quốc Đạt</v>
      </c>
      <c r="AE118" s="126" t="str">
        <f>VLOOKUP(A118,[5]Sheet1!$A$1:$L$146,12,0)</f>
        <v>ngày 4 tháng 1 năm 2021</v>
      </c>
      <c r="AF118" s="119" t="e">
        <f>VLOOKUP(A118,'DS 4.2020'!A118:AF268,32,)</f>
        <v>#N/A</v>
      </c>
      <c r="AG118" s="119" t="e">
        <f>VLOOKUP(A118,'DS 4.2020'!A118:AG268,33,0)</f>
        <v>#N/A</v>
      </c>
      <c r="AH118" s="133" t="s">
        <v>1290</v>
      </c>
      <c r="AI118" s="133"/>
      <c r="AJ118" s="2" t="str">
        <f>VLOOKUP(A119,[1]QLKT!$AA$10:$AC$111,3,0)</f>
        <v>a</v>
      </c>
      <c r="AK118" s="2"/>
    </row>
    <row r="119" spans="1:37" ht="63">
      <c r="A119" s="21" t="str">
        <f t="shared" si="1"/>
        <v>Lê Thị Ánh Tuyết 06/03/1984</v>
      </c>
      <c r="B119" s="119">
        <v>113</v>
      </c>
      <c r="C119" s="125">
        <f>VLOOKUP(A119,'[2]tong 2 dot'!$A$7:$C$359,3,0)</f>
        <v>18057591</v>
      </c>
      <c r="D119" s="121" t="s">
        <v>171</v>
      </c>
      <c r="E119" s="122" t="s">
        <v>172</v>
      </c>
      <c r="F119" s="123"/>
      <c r="G119" s="124" t="s">
        <v>173</v>
      </c>
      <c r="H119" s="119" t="str">
        <f>VLOOKUP(A119,'[2]tong 2 dot'!$A$7:$G$379,7,0)</f>
        <v>Hà Tĩnh</v>
      </c>
      <c r="I119" s="119" t="str">
        <f>VLOOKUP(A119,'[2]tong 2 dot'!$A$7:$E$379,5,0)</f>
        <v>Nữ</v>
      </c>
      <c r="J119" s="119" t="s">
        <v>40</v>
      </c>
      <c r="K119" s="119" t="str">
        <f>VLOOKUP(A119,'[2]tong 2 dot'!$A$7:$J$379,10,0)</f>
        <v>QH-2018-E</v>
      </c>
      <c r="L119" s="119">
        <v>8340410</v>
      </c>
      <c r="M119" s="126" t="s">
        <v>100</v>
      </c>
      <c r="N119" s="126" t="s">
        <v>1208</v>
      </c>
      <c r="O119" s="119" t="str">
        <f>VLOOKUP(A119,'[3]fie nguon'!$C$2:$L$348,10,0)</f>
        <v xml:space="preserve">Chất lượng thanh tra chuyên ngành tại kho bạc nhà nước ở Việt Nam </v>
      </c>
      <c r="P119" s="119" t="str">
        <f>VLOOKUP(A119,'[3]fie nguon'!$C$2:$N$348,12,0)</f>
        <v>PGS.TS. Lê Trung Thành</v>
      </c>
      <c r="Q119" s="119" t="str">
        <f>VLOOKUP(A119,'[3]fie nguon'!$C$2:$O$348,13,0)</f>
        <v xml:space="preserve"> Trường ĐH Kinh tế, ĐHQG Hà Nội</v>
      </c>
      <c r="R119" s="119" t="str">
        <f>VLOOKUP(A119,'[3]fie nguon'!$C$2:$T$349,18,0)</f>
        <v>785/QĐ-ĐHKT ngày 31/3/2020</v>
      </c>
      <c r="S119" s="126">
        <v>3.28</v>
      </c>
      <c r="T119" s="128"/>
      <c r="U119" s="129">
        <v>8.6</v>
      </c>
      <c r="V119" s="130"/>
      <c r="W119" s="126" t="s">
        <v>33</v>
      </c>
      <c r="X119" s="119" t="str">
        <f>VLOOKUP(A119,'[2]tong 2 dot'!$A$7:$K$379,11,0)</f>
        <v>3286/QĐ-ĐHKT ngày 7/12/2018</v>
      </c>
      <c r="Y119" s="128" t="str">
        <f>VLOOKUP(A119,[5]Sheet1!$A$1:$M$145,13,0)</f>
        <v>3975 /QĐ-ĐHKT ngày 21 tháng 12 năm 2020</v>
      </c>
      <c r="Z119" s="126" t="str">
        <f>VLOOKUP(A119,[5]Sheet1!$A$1:$E$145,5,0)</f>
        <v>PGS.TS. Trần Đức Hiệp</v>
      </c>
      <c r="AA119" s="126" t="str">
        <f>VLOOKUP(A119,[5]Sheet1!$A$1:$F$145,6,0)</f>
        <v>PGS.TS. Lê Xuân Bá</v>
      </c>
      <c r="AB119" s="126" t="str">
        <f>VLOOKUP(A119,[5]Sheet1!$A$1:$G$145,7,0)</f>
        <v>TS. Nguyễn Thị Thu Hoài</v>
      </c>
      <c r="AC119" s="126" t="str">
        <f>VLOOKUP(A119,[5]Sheet1!$A$1:$H$145,8,0)</f>
        <v>TS. Đào Thị Thu Trang</v>
      </c>
      <c r="AD119" s="126" t="str">
        <f>VLOOKUP(A119,[5]Sheet1!$A$1:$I$145,9,0)</f>
        <v>TS. Lê Kim Sa</v>
      </c>
      <c r="AE119" s="126" t="str">
        <f>VLOOKUP(A119,[5]Sheet1!$A$1:$L$146,12,0)</f>
        <v>ngày 4 tháng 1 năm 2021</v>
      </c>
      <c r="AF119" s="119" t="e">
        <f>VLOOKUP(A119,'DS 4.2020'!A119:AF269,32,)</f>
        <v>#N/A</v>
      </c>
      <c r="AG119" s="119" t="e">
        <f>VLOOKUP(A119,'DS 4.2020'!A119:AG269,33,0)</f>
        <v>#N/A</v>
      </c>
      <c r="AH119" s="136"/>
      <c r="AI119" s="136"/>
      <c r="AJ119" s="2" t="e">
        <f>VLOOKUP(A120,[1]QLKT!$AA$10:$AC$111,3,0)</f>
        <v>#N/A</v>
      </c>
      <c r="AK119" s="2"/>
    </row>
    <row r="120" spans="1:37" ht="66">
      <c r="A120" s="21" t="str">
        <f t="shared" si="1"/>
        <v>Bùi Mạnh Tường 15/12/1981</v>
      </c>
      <c r="B120" s="119">
        <v>114</v>
      </c>
      <c r="C120" s="125">
        <f>VLOOKUP(A120,'[2]tong 2 dot'!$A$7:$C$359,3,0)</f>
        <v>18057649</v>
      </c>
      <c r="D120" s="121" t="s">
        <v>545</v>
      </c>
      <c r="E120" s="122" t="s">
        <v>546</v>
      </c>
      <c r="F120" s="123"/>
      <c r="G120" s="124" t="s">
        <v>547</v>
      </c>
      <c r="H120" s="119" t="str">
        <f>VLOOKUP(A120,'[2]tong 2 dot'!$A$7:$G$379,7,0)</f>
        <v>Nghệ An</v>
      </c>
      <c r="I120" s="119" t="str">
        <f>VLOOKUP(A120,'[2]tong 2 dot'!$A$7:$E$379,5,0)</f>
        <v>Nam</v>
      </c>
      <c r="J120" s="119" t="s">
        <v>970</v>
      </c>
      <c r="K120" s="119" t="str">
        <f>VLOOKUP(A120,'[2]tong 2 dot'!$A$7:$J$379,10,0)</f>
        <v>QH-2018-E</v>
      </c>
      <c r="L120" s="119">
        <v>8310106</v>
      </c>
      <c r="M120" s="126" t="s">
        <v>337</v>
      </c>
      <c r="N120" s="126" t="s">
        <v>1208</v>
      </c>
      <c r="O120" s="119" t="str">
        <f>VLOOKUP(A120,'[3]fie nguon'!$C$2:$L$348,10,0)</f>
        <v>Đầu tư theo phương thức đối tác công tư: Kinh nghiệm quốc tế và hàm ý cho Việt Nam</v>
      </c>
      <c r="P120" s="119" t="str">
        <f>VLOOKUP(A120,'[3]fie nguon'!$C$2:$N$348,12,0)</f>
        <v>PGS.TS Hà Văn Hội</v>
      </c>
      <c r="Q120" s="119" t="str">
        <f>VLOOKUP(A120,'[3]fie nguon'!$C$2:$O$348,13,0)</f>
        <v xml:space="preserve"> Trường ĐH Kinh tế, ĐHQG Hà Nội</v>
      </c>
      <c r="R120" s="119" t="str">
        <f>VLOOKUP(A120,'[3]fie nguon'!$C$2:$T$349,18,0)</f>
        <v>705/QĐ-ĐHKT ngày 19/03/2020</v>
      </c>
      <c r="S120" s="126">
        <v>3.5</v>
      </c>
      <c r="T120" s="128"/>
      <c r="U120" s="129">
        <v>8.6</v>
      </c>
      <c r="V120" s="130"/>
      <c r="W120" s="126" t="s">
        <v>33</v>
      </c>
      <c r="X120" s="119" t="str">
        <f>VLOOKUP(A120,'[2]tong 2 dot'!$A$7:$K$379,11,0)</f>
        <v>3286/QĐ-ĐHKT ngày 7/12/2018</v>
      </c>
      <c r="Y120" s="128" t="str">
        <f>VLOOKUP(A120,[5]Sheet1!$A$1:$M$145,13,0)</f>
        <v>3739 /QĐ-ĐHKT ngày 8 tháng 12 năm 2020</v>
      </c>
      <c r="Z120" s="126" t="str">
        <f>VLOOKUP(A120,[5]Sheet1!$A$1:$E$145,5,0)</f>
        <v>PGS.TS. Nguyễn Anh Thu</v>
      </c>
      <c r="AA120" s="126" t="str">
        <f>VLOOKUP(A120,[5]Sheet1!$A$1:$F$145,6,0)</f>
        <v>PGS.TS. Chu Đức Dũng</v>
      </c>
      <c r="AB120" s="126" t="str">
        <f>VLOOKUP(A120,[5]Sheet1!$A$1:$G$145,7,0)</f>
        <v>PGS.TS. Đào Ngọc Tiến</v>
      </c>
      <c r="AC120" s="126" t="str">
        <f>VLOOKUP(A120,[5]Sheet1!$A$1:$H$145,8,0)</f>
        <v>TS. Trần Việt Dung</v>
      </c>
      <c r="AD120" s="126" t="str">
        <f>VLOOKUP(A120,[5]Sheet1!$A$1:$I$145,9,0)</f>
        <v>TS. Nguyễn Tiến Dũng</v>
      </c>
      <c r="AE120" s="126" t="str">
        <f>VLOOKUP(A120,[5]Sheet1!$A$1:$L$146,12,0)</f>
        <v>ngày 26 tháng 12 năm 2020</v>
      </c>
      <c r="AF120" s="119" t="e">
        <f>VLOOKUP(A120,'DS 4.2020'!A120:AF270,32,)</f>
        <v>#N/A</v>
      </c>
      <c r="AG120" s="119" t="e">
        <f>VLOOKUP(A120,'DS 4.2020'!A120:AG270,33,0)</f>
        <v>#N/A</v>
      </c>
      <c r="AH120" s="133" t="s">
        <v>1290</v>
      </c>
      <c r="AI120" s="133"/>
      <c r="AJ120" s="2" t="e">
        <f>VLOOKUP(A121,[1]QLKT!$AA$10:$AC$111,3,0)</f>
        <v>#N/A</v>
      </c>
      <c r="AK120" s="2"/>
    </row>
    <row r="121" spans="1:37" ht="63">
      <c r="A121" s="21" t="str">
        <f t="shared" si="1"/>
        <v>Nguyễn Minh Thành 29/01/1992</v>
      </c>
      <c r="B121" s="119">
        <v>115</v>
      </c>
      <c r="C121" s="125">
        <f>VLOOKUP(A121,'[2]tong 2 dot'!$A$7:$C$359,3,0)</f>
        <v>18057573</v>
      </c>
      <c r="D121" s="121" t="s">
        <v>619</v>
      </c>
      <c r="E121" s="122" t="s">
        <v>262</v>
      </c>
      <c r="F121" s="123"/>
      <c r="G121" s="124" t="s">
        <v>620</v>
      </c>
      <c r="H121" s="119" t="str">
        <f>VLOOKUP(A121,'[2]tong 2 dot'!$A$7:$G$379,7,0)</f>
        <v>Hà Nội</v>
      </c>
      <c r="I121" s="119" t="str">
        <f>VLOOKUP(A121,'[2]tong 2 dot'!$A$7:$E$379,5,0)</f>
        <v>Nam</v>
      </c>
      <c r="J121" s="119" t="s">
        <v>40</v>
      </c>
      <c r="K121" s="119" t="str">
        <f>VLOOKUP(A121,'[2]tong 2 dot'!$A$7:$J$379,10,0)</f>
        <v>QH-2018-E</v>
      </c>
      <c r="L121" s="119">
        <v>8340410</v>
      </c>
      <c r="M121" s="126" t="s">
        <v>100</v>
      </c>
      <c r="N121" s="126" t="s">
        <v>1208</v>
      </c>
      <c r="O121" s="119" t="str">
        <f>VLOOKUP(A121,'[3]fie nguon'!$C$2:$L$348,10,0)</f>
        <v>Quản lý nhân lực tại công ty TNHH MTV  Thanh Bình - BCA</v>
      </c>
      <c r="P121" s="119" t="str">
        <f>VLOOKUP(A121,'[3]fie nguon'!$C$2:$N$348,12,0)</f>
        <v>PGS.TS Vũ Đức Thanh</v>
      </c>
      <c r="Q121" s="119" t="str">
        <f>VLOOKUP(A121,'[3]fie nguon'!$C$2:$O$348,13,0)</f>
        <v xml:space="preserve"> Trường ĐH Kinh tế, ĐHQG Hà Nội</v>
      </c>
      <c r="R121" s="119" t="str">
        <f>VLOOKUP(A121,'[3]fie nguon'!$C$2:$T$349,18,0)</f>
        <v>781/QĐ-ĐHKT ngày 31/3/2020</v>
      </c>
      <c r="S121" s="126">
        <v>3.26</v>
      </c>
      <c r="T121" s="128"/>
      <c r="U121" s="129">
        <v>8.6</v>
      </c>
      <c r="V121" s="130"/>
      <c r="W121" s="126" t="s">
        <v>33</v>
      </c>
      <c r="X121" s="119" t="str">
        <f>VLOOKUP(A121,'[2]tong 2 dot'!$A$7:$K$379,11,0)</f>
        <v>3286/QĐ-ĐHKT ngày 7/12/2018</v>
      </c>
      <c r="Y121" s="128" t="str">
        <f>VLOOKUP(A121,[5]Sheet1!$A$1:$M$145,13,0)</f>
        <v>4024 /QĐ-ĐHKT ngày 21 tháng 12 năm 2020</v>
      </c>
      <c r="Z121" s="126" t="str">
        <f>VLOOKUP(A121,[5]Sheet1!$A$1:$E$145,5,0)</f>
        <v>PGS.TS. Trần Đức Hiệp</v>
      </c>
      <c r="AA121" s="126" t="str">
        <f>VLOOKUP(A121,[5]Sheet1!$A$1:$F$145,6,0)</f>
        <v>PGS.TS. Phạm Thị Hồng Điệp</v>
      </c>
      <c r="AB121" s="126" t="str">
        <f>VLOOKUP(A121,[5]Sheet1!$A$1:$G$145,7,0)</f>
        <v>PGS.TS. Nguyễn Thị Nguyệt</v>
      </c>
      <c r="AC121" s="126" t="str">
        <f>VLOOKUP(A121,[5]Sheet1!$A$1:$H$145,8,0)</f>
        <v>TS. Nguyễn Thị Thu Hoài</v>
      </c>
      <c r="AD121" s="126" t="str">
        <f>VLOOKUP(A121,[5]Sheet1!$A$1:$I$145,9,0)</f>
        <v>PGS.TS. Nguyễn Hoàng Việt</v>
      </c>
      <c r="AE121" s="126" t="str">
        <f>VLOOKUP(A121,[5]Sheet1!$A$1:$L$146,12,0)</f>
        <v>ngày 6 tháng 1 năm 2021</v>
      </c>
      <c r="AF121" s="119" t="e">
        <f>VLOOKUP(A121,'DS 4.2020'!A121:AF271,32,)</f>
        <v>#N/A</v>
      </c>
      <c r="AG121" s="119" t="e">
        <f>VLOOKUP(A121,'DS 4.2020'!A121:AG271,33,0)</f>
        <v>#N/A</v>
      </c>
      <c r="AH121" s="133" t="s">
        <v>1290</v>
      </c>
      <c r="AI121" s="133"/>
      <c r="AJ121" s="2" t="e">
        <f>VLOOKUP(A122,[1]QLKT!$AA$10:$AC$111,3,0)</f>
        <v>#N/A</v>
      </c>
      <c r="AK121" s="2"/>
    </row>
    <row r="122" spans="1:37" ht="82.5">
      <c r="A122" s="21" t="str">
        <f t="shared" si="1"/>
        <v>Nguyễn Tiến Thành 06/11/1971</v>
      </c>
      <c r="B122" s="119">
        <v>116</v>
      </c>
      <c r="C122" s="125">
        <f>VLOOKUP(A122,'[2]tong 2 dot'!$A$7:$C$359,3,0)</f>
        <v>18057625</v>
      </c>
      <c r="D122" s="121" t="s">
        <v>261</v>
      </c>
      <c r="E122" s="122" t="s">
        <v>262</v>
      </c>
      <c r="F122" s="123"/>
      <c r="G122" s="124" t="s">
        <v>263</v>
      </c>
      <c r="H122" s="119" t="str">
        <f>VLOOKUP(A122,'[2]tong 2 dot'!$A$7:$G$379,7,0)</f>
        <v>Nam Định</v>
      </c>
      <c r="I122" s="119" t="str">
        <f>VLOOKUP(A122,'[2]tong 2 dot'!$A$7:$E$379,5,0)</f>
        <v>Nam</v>
      </c>
      <c r="J122" s="119" t="s">
        <v>251</v>
      </c>
      <c r="K122" s="119" t="str">
        <f>VLOOKUP(A122,'[2]tong 2 dot'!$A$7:$J$379,10,0)</f>
        <v>QH-2018-E</v>
      </c>
      <c r="L122" s="119">
        <v>8340101</v>
      </c>
      <c r="M122" s="126" t="s">
        <v>106</v>
      </c>
      <c r="N122" s="126" t="s">
        <v>1208</v>
      </c>
      <c r="O122" s="119" t="str">
        <f>VLOOKUP(A122,'[3]fie nguon'!$C$2:$L$348,10,0)</f>
        <v>Ảnh hưởng của công nghệ đến kết quả hoạt động ngân hàng, nghiên cứu điển hình tại Ngân hàng Thương mại cổ phần Công thương Việt Nam</v>
      </c>
      <c r="P122" s="119" t="str">
        <f>VLOOKUP(A122,'[3]fie nguon'!$C$2:$N$348,12,0)</f>
        <v>TS. Lưu Thị Minh Ngọc</v>
      </c>
      <c r="Q122" s="119" t="str">
        <f>VLOOKUP(A122,'[3]fie nguon'!$C$2:$O$348,13,0)</f>
        <v xml:space="preserve"> Trường ĐH Kinh tế, ĐHQG Hà Nội</v>
      </c>
      <c r="R122" s="119" t="str">
        <f>VLOOKUP(A122,'[3]fie nguon'!$C$2:$T$349,18,0)</f>
        <v>606/QĐ-ĐHKT ngày 19/03/2020</v>
      </c>
      <c r="S122" s="126">
        <v>3.31</v>
      </c>
      <c r="T122" s="128"/>
      <c r="U122" s="129">
        <v>9</v>
      </c>
      <c r="V122" s="130"/>
      <c r="W122" s="126" t="s">
        <v>33</v>
      </c>
      <c r="X122" s="119" t="str">
        <f>VLOOKUP(A122,'[2]tong 2 dot'!$A$7:$K$379,11,0)</f>
        <v>3286/QĐ-ĐHKT ngày 7/12/2018</v>
      </c>
      <c r="Y122" s="128" t="str">
        <f>VLOOKUP(A122,[5]Sheet1!$A$1:$M$145,13,0)</f>
        <v>3874 /QĐ-ĐHKT ngày 14 tháng 12 năm 2020</v>
      </c>
      <c r="Z122" s="126" t="str">
        <f>VLOOKUP(A122,[5]Sheet1!$A$1:$E$145,5,0)</f>
        <v>PGS.TS. Hoàng Văn Hải</v>
      </c>
      <c r="AA122" s="126" t="str">
        <f>VLOOKUP(A122,[5]Sheet1!$A$1:$F$145,6,0)</f>
        <v>TS. Nguyễn Vân Hà</v>
      </c>
      <c r="AB122" s="126" t="str">
        <f>VLOOKUP(A122,[5]Sheet1!$A$1:$G$145,7,0)</f>
        <v>TS. Lương Thu Hà</v>
      </c>
      <c r="AC122" s="126" t="str">
        <f>VLOOKUP(A122,[5]Sheet1!$A$1:$H$145,8,0)</f>
        <v>TS. Nguyễn Ngọc Quý</v>
      </c>
      <c r="AD122" s="126" t="str">
        <f>VLOOKUP(A122,[5]Sheet1!$A$1:$I$145,9,0)</f>
        <v>PGS.TS. Phan Chí Anh</v>
      </c>
      <c r="AE122" s="126" t="str">
        <f>VLOOKUP(A122,[5]Sheet1!$A$1:$L$146,12,0)</f>
        <v>ngày 24 tháng 12 năm 2020</v>
      </c>
      <c r="AF122" s="119" t="e">
        <f>VLOOKUP(A122,'DS 4.2020'!A122:AF272,32,)</f>
        <v>#N/A</v>
      </c>
      <c r="AG122" s="119" t="e">
        <f>VLOOKUP(A122,'DS 4.2020'!A122:AG272,33,0)</f>
        <v>#N/A</v>
      </c>
      <c r="AH122" s="133" t="s">
        <v>1290</v>
      </c>
      <c r="AI122" s="133"/>
      <c r="AJ122" s="2" t="e">
        <f>VLOOKUP(A123,[1]QLKT!$AA$10:$AC$111,3,0)</f>
        <v>#N/A</v>
      </c>
      <c r="AK122" s="2"/>
    </row>
    <row r="123" spans="1:37" ht="115.5">
      <c r="A123" s="21" t="str">
        <f t="shared" si="1"/>
        <v>Đỗ Thu Thảo 05/01/1990</v>
      </c>
      <c r="B123" s="119">
        <v>117</v>
      </c>
      <c r="C123" s="125">
        <v>16055185</v>
      </c>
      <c r="D123" s="121" t="s">
        <v>992</v>
      </c>
      <c r="E123" s="122" t="s">
        <v>674</v>
      </c>
      <c r="F123" s="123" t="s">
        <v>993</v>
      </c>
      <c r="G123" s="124" t="s">
        <v>994</v>
      </c>
      <c r="H123" s="119" t="s">
        <v>42</v>
      </c>
      <c r="I123" s="119" t="s">
        <v>38</v>
      </c>
      <c r="J123" s="119" t="s">
        <v>660</v>
      </c>
      <c r="K123" s="119" t="s">
        <v>116</v>
      </c>
      <c r="L123" s="119">
        <v>8340201</v>
      </c>
      <c r="M123" s="126" t="s">
        <v>995</v>
      </c>
      <c r="N123" s="126" t="s">
        <v>1269</v>
      </c>
      <c r="O123" s="119" t="s">
        <v>996</v>
      </c>
      <c r="P123" s="119" t="s">
        <v>636</v>
      </c>
      <c r="Q123" s="119" t="s">
        <v>120</v>
      </c>
      <c r="R123" s="119" t="s">
        <v>997</v>
      </c>
      <c r="S123" s="126">
        <v>3.05</v>
      </c>
      <c r="T123" s="128"/>
      <c r="U123" s="129">
        <v>8.4</v>
      </c>
      <c r="V123" s="130" t="e">
        <v>#N/A</v>
      </c>
      <c r="W123" s="126" t="s">
        <v>36</v>
      </c>
      <c r="X123" s="119" t="s">
        <v>979</v>
      </c>
      <c r="Y123" s="128" t="str">
        <f>VLOOKUP(A123,[5]Sheet1!$A$1:$M$145,13,0)</f>
        <v>3816 /QĐ-ĐHKT ngày 11 tháng 12 năm 2020</v>
      </c>
      <c r="Z123" s="126" t="str">
        <f>VLOOKUP(A123,[5]Sheet1!$A$1:$E$145,5,0)</f>
        <v>PGS.TS. Trần Thị Thanh Tú</v>
      </c>
      <c r="AA123" s="126" t="str">
        <f>VLOOKUP(A123,[5]Sheet1!$A$1:$F$145,6,0)</f>
        <v>TS. Phạm Bảo Khánh</v>
      </c>
      <c r="AB123" s="126" t="str">
        <f>VLOOKUP(A123,[5]Sheet1!$A$1:$G$145,7,0)</f>
        <v>PGS.TS. Nguyễn Văn Hiệu</v>
      </c>
      <c r="AC123" s="126" t="str">
        <f>VLOOKUP(A123,[5]Sheet1!$A$1:$H$145,8,0)</f>
        <v>TS. Nguyễn Phú Hà</v>
      </c>
      <c r="AD123" s="126" t="str">
        <f>VLOOKUP(A123,[5]Sheet1!$A$1:$I$145,9,0)</f>
        <v>PGS.TS. Lê Thanh Tâm</v>
      </c>
      <c r="AE123" s="126" t="str">
        <f>VLOOKUP(A123,[5]Sheet1!$A$1:$L$146,12,0)</f>
        <v>ngày 24 tháng 12 năm 2020</v>
      </c>
      <c r="AF123" s="119" t="str">
        <f>VLOOKUP(A123,'DS 4.2020'!A123:AF273,32,)</f>
        <v>0904745191</v>
      </c>
      <c r="AG123" s="119" t="str">
        <f>VLOOKUP(A123,'DS 4.2020'!A123:AG273,33,0)</f>
        <v>thaodt4@vietinbank.vn</v>
      </c>
      <c r="AH123" s="134" t="s">
        <v>1290</v>
      </c>
      <c r="AI123" s="134"/>
      <c r="AJ123" s="2" t="e">
        <f>VLOOKUP(#REF!,[1]QLKT!$AA$10:$AC$111,3,0)</f>
        <v>#REF!</v>
      </c>
      <c r="AK123" s="2"/>
    </row>
    <row r="124" spans="1:37" ht="115.5">
      <c r="A124" s="21" t="str">
        <f t="shared" si="1"/>
        <v>Phạm Đức Thịnh 01/06/1975</v>
      </c>
      <c r="B124" s="119">
        <v>118</v>
      </c>
      <c r="C124" s="125">
        <v>17058484</v>
      </c>
      <c r="D124" s="121" t="s">
        <v>232</v>
      </c>
      <c r="E124" s="122" t="s">
        <v>233</v>
      </c>
      <c r="F124" s="123" t="s">
        <v>234</v>
      </c>
      <c r="G124" s="124" t="s">
        <v>235</v>
      </c>
      <c r="H124" s="119" t="s">
        <v>46</v>
      </c>
      <c r="I124" s="119" t="s">
        <v>35</v>
      </c>
      <c r="J124" s="119" t="s">
        <v>236</v>
      </c>
      <c r="K124" s="119" t="s">
        <v>39</v>
      </c>
      <c r="L124" s="119">
        <v>8310102</v>
      </c>
      <c r="M124" s="126" t="s">
        <v>78</v>
      </c>
      <c r="N124" s="126" t="s">
        <v>1269</v>
      </c>
      <c r="O124" s="119" t="s">
        <v>237</v>
      </c>
      <c r="P124" s="119" t="s">
        <v>238</v>
      </c>
      <c r="Q124" s="119" t="s">
        <v>43</v>
      </c>
      <c r="R124" s="119" t="s">
        <v>239</v>
      </c>
      <c r="S124" s="126">
        <v>2.9</v>
      </c>
      <c r="T124" s="128"/>
      <c r="U124" s="129">
        <v>8.8000000000000007</v>
      </c>
      <c r="V124" s="130"/>
      <c r="W124" s="126" t="s">
        <v>33</v>
      </c>
      <c r="X124" s="119" t="s">
        <v>45</v>
      </c>
      <c r="Y124" s="128" t="str">
        <f>VLOOKUP(A124,[5]Sheet1!$A$1:$M$145,13,0)</f>
        <v>4040 /QĐ-ĐHKT ngày 21 tháng 12 năm 2020</v>
      </c>
      <c r="Z124" s="126" t="str">
        <f>VLOOKUP(A124,[5]Sheet1!$A$1:$E$145,5,0)</f>
        <v>PGS.TS. Phạm Văn Dũng</v>
      </c>
      <c r="AA124" s="126" t="str">
        <f>VLOOKUP(A124,[5]Sheet1!$A$1:$F$145,6,0)</f>
        <v>PGS.TS. Lê Cao Đoàn</v>
      </c>
      <c r="AB124" s="126" t="str">
        <f>VLOOKUP(A124,[5]Sheet1!$A$1:$G$145,7,0)</f>
        <v>PGS.TS. Phạm Thị Túy</v>
      </c>
      <c r="AC124" s="126" t="str">
        <f>VLOOKUP(A124,[5]Sheet1!$A$1:$H$145,8,0)</f>
        <v>TS. Lê Thị Hồng Điệp</v>
      </c>
      <c r="AD124" s="126" t="str">
        <f>VLOOKUP(A124,[5]Sheet1!$A$1:$I$145,9,0)</f>
        <v>PGS.TS. Đinh Văn Thông</v>
      </c>
      <c r="AE124" s="126" t="str">
        <f>VLOOKUP(A124,[5]Sheet1!$A$1:$L$146,12,0)</f>
        <v>ngày 11 tháng 1 năm 2021</v>
      </c>
      <c r="AF124" s="119" t="e">
        <f>VLOOKUP(A124,'DS 4.2020'!A124:AF274,32,)</f>
        <v>#N/A</v>
      </c>
      <c r="AG124" s="119" t="e">
        <f>VLOOKUP(A124,'DS 4.2020'!A124:AG274,33,0)</f>
        <v>#N/A</v>
      </c>
      <c r="AH124" s="133"/>
      <c r="AI124" s="133"/>
      <c r="AJ124" s="2" t="str">
        <f>VLOOKUP(A125,[1]QLKT!$AA$10:$AC$111,3,0)</f>
        <v>a</v>
      </c>
      <c r="AK124" s="2"/>
    </row>
    <row r="125" spans="1:37" ht="66">
      <c r="A125" s="21" t="str">
        <f t="shared" si="1"/>
        <v>Phạm Đức Thịnh 16/09/1993</v>
      </c>
      <c r="B125" s="119">
        <v>119</v>
      </c>
      <c r="C125" s="125">
        <f>VLOOKUP(A125,'[2]tong 2 dot'!$A$7:$C$359,3,0)</f>
        <v>18057574</v>
      </c>
      <c r="D125" s="121" t="s">
        <v>232</v>
      </c>
      <c r="E125" s="122" t="s">
        <v>233</v>
      </c>
      <c r="F125" s="123"/>
      <c r="G125" s="124" t="s">
        <v>1107</v>
      </c>
      <c r="H125" s="119" t="str">
        <f>VLOOKUP(A125,'[2]tong 2 dot'!$A$7:$G$379,7,0)</f>
        <v>Hà Nội</v>
      </c>
      <c r="I125" s="119" t="str">
        <f>VLOOKUP(A125,'[2]tong 2 dot'!$A$7:$E$379,5,0)</f>
        <v>Nam</v>
      </c>
      <c r="J125" s="119" t="s">
        <v>40</v>
      </c>
      <c r="K125" s="119" t="str">
        <f>VLOOKUP(A125,'[2]tong 2 dot'!$A$7:$J$379,10,0)</f>
        <v>QH-2018-E</v>
      </c>
      <c r="L125" s="119">
        <v>8340410</v>
      </c>
      <c r="M125" s="126" t="s">
        <v>100</v>
      </c>
      <c r="N125" s="126" t="s">
        <v>1208</v>
      </c>
      <c r="O125" s="119" t="str">
        <f>VLOOKUP(A125,'[3]fie nguon'!$C$2:$L$348,10,0)</f>
        <v xml:space="preserve">Quản lý tài chính tại Công ty cổ phần nông dược Phương Nam </v>
      </c>
      <c r="P125" s="119" t="str">
        <f>VLOOKUP(A125,'[3]fie nguon'!$C$2:$N$348,12,0)</f>
        <v>TS. Trần Quang Tuyến</v>
      </c>
      <c r="Q125" s="119" t="str">
        <f>VLOOKUP(A125,'[3]fie nguon'!$C$2:$O$348,13,0)</f>
        <v>Khoa Quốc tế, ĐHQGHN</v>
      </c>
      <c r="R125" s="119" t="str">
        <f>VLOOKUP(A125,'[3]fie nguon'!$C$2:$T$349,18,0)</f>
        <v>580/QĐ-ĐHKT ngày 19/03/2020</v>
      </c>
      <c r="S125" s="126">
        <v>3.06</v>
      </c>
      <c r="T125" s="128"/>
      <c r="U125" s="129">
        <v>7.8</v>
      </c>
      <c r="V125" s="130"/>
      <c r="W125" s="126" t="s">
        <v>33</v>
      </c>
      <c r="X125" s="119" t="str">
        <f>VLOOKUP(A125,'[2]tong 2 dot'!$A$7:$K$379,11,0)</f>
        <v>3286/QĐ-ĐHKT ngày 7/12/2018</v>
      </c>
      <c r="Y125" s="128" t="str">
        <f>VLOOKUP(A125,[5]Sheet1!$A$1:$M$145,13,0)</f>
        <v>4025 /QĐ-ĐHKT ngày 21 tháng 12 năm 2020</v>
      </c>
      <c r="Z125" s="126" t="str">
        <f>VLOOKUP(A125,[5]Sheet1!$A$1:$E$145,5,0)</f>
        <v>PGS.TS. Phạm Văn Dũng</v>
      </c>
      <c r="AA125" s="126" t="str">
        <f>VLOOKUP(A125,[5]Sheet1!$A$1:$F$145,6,0)</f>
        <v>PGS.TS. Lê Thị Anh Vân</v>
      </c>
      <c r="AB125" s="126" t="str">
        <f>VLOOKUP(A125,[5]Sheet1!$A$1:$G$145,7,0)</f>
        <v>PGS.TS. Vũ Thanh Sơn</v>
      </c>
      <c r="AC125" s="126" t="str">
        <f>VLOOKUP(A125,[5]Sheet1!$A$1:$H$145,8,0)</f>
        <v>TS. Nguyễn Thị Lan Hương</v>
      </c>
      <c r="AD125" s="126" t="str">
        <f>VLOOKUP(A125,[5]Sheet1!$A$1:$I$145,9,0)</f>
        <v>TS. Lưu Quốc Đạt</v>
      </c>
      <c r="AE125" s="126" t="str">
        <f>VLOOKUP(A125,[5]Sheet1!$A$1:$L$146,12,0)</f>
        <v>ngày 4 tháng 1 năm 2021</v>
      </c>
      <c r="AF125" s="119" t="str">
        <f>VLOOKUP(A125,'DS 4.2020'!A125:AF275,32,)</f>
        <v>0981039338</v>
      </c>
      <c r="AG125" s="119" t="str">
        <f>VLOOKUP(A125,'DS 4.2020'!A125:AG275,33,0)</f>
        <v>ducthinh1691993@gmail.com</v>
      </c>
      <c r="AH125" s="133"/>
      <c r="AI125" s="133"/>
      <c r="AJ125" s="2" t="str">
        <f>VLOOKUP(A126,[1]QLKT!$AA$10:$AC$111,3,0)</f>
        <v>a</v>
      </c>
      <c r="AK125" s="2"/>
    </row>
    <row r="126" spans="1:37" ht="66">
      <c r="A126" s="21" t="str">
        <f t="shared" si="1"/>
        <v>Phạm Văn Thọ 04/07/1979</v>
      </c>
      <c r="B126" s="119">
        <v>120</v>
      </c>
      <c r="C126" s="125">
        <f>VLOOKUP(A126,'[2]tong 2 dot'!$A$7:$C$359,3,0)</f>
        <v>18057575</v>
      </c>
      <c r="D126" s="121" t="s">
        <v>395</v>
      </c>
      <c r="E126" s="122" t="s">
        <v>396</v>
      </c>
      <c r="F126" s="123"/>
      <c r="G126" s="124" t="s">
        <v>397</v>
      </c>
      <c r="H126" s="119" t="str">
        <f>VLOOKUP(A126,'[2]tong 2 dot'!$A$7:$G$379,7,0)</f>
        <v>Hà Nội</v>
      </c>
      <c r="I126" s="119" t="str">
        <f>VLOOKUP(A126,'[2]tong 2 dot'!$A$7:$E$379,5,0)</f>
        <v>Nam</v>
      </c>
      <c r="J126" s="119" t="s">
        <v>40</v>
      </c>
      <c r="K126" s="119" t="str">
        <f>VLOOKUP(A126,'[2]tong 2 dot'!$A$7:$J$379,10,0)</f>
        <v>QH-2018-E</v>
      </c>
      <c r="L126" s="119">
        <v>8340410</v>
      </c>
      <c r="M126" s="126" t="s">
        <v>100</v>
      </c>
      <c r="N126" s="126" t="s">
        <v>1208</v>
      </c>
      <c r="O126" s="119" t="str">
        <f>VLOOKUP(A126,'[3]fie nguon'!$C$2:$L$348,10,0)</f>
        <v xml:space="preserve">Quản lý thuế tại Chi cục hải quan quản lý các khu công nghiệp Yên Phong </v>
      </c>
      <c r="P126" s="119" t="str">
        <f>VLOOKUP(A126,'[3]fie nguon'!$C$2:$N$348,12,0)</f>
        <v>PGS.TS Mai Thị Thanh Xuân</v>
      </c>
      <c r="Q126" s="119" t="str">
        <f>VLOOKUP(A126,'[3]fie nguon'!$C$2:$O$348,13,0)</f>
        <v>Nguyên Cán bộ Trường ĐH Kinh tế, ĐHQGHN</v>
      </c>
      <c r="R126" s="119" t="str">
        <f>VLOOKUP(A126,'[3]fie nguon'!$C$2:$T$349,18,0)</f>
        <v>782/QĐ-ĐHKT ngày 31/3/2020</v>
      </c>
      <c r="S126" s="126">
        <v>3.11</v>
      </c>
      <c r="T126" s="128"/>
      <c r="U126" s="129">
        <v>8.8000000000000007</v>
      </c>
      <c r="V126" s="130"/>
      <c r="W126" s="126" t="s">
        <v>36</v>
      </c>
      <c r="X126" s="119" t="str">
        <f>VLOOKUP(A126,'[2]tong 2 dot'!$A$7:$K$379,11,0)</f>
        <v>3286/QĐ-ĐHKT ngày 7/12/2018</v>
      </c>
      <c r="Y126" s="128" t="str">
        <f>VLOOKUP(A126,[5]Sheet1!$A$1:$M$145,13,0)</f>
        <v>4023 /QĐ-ĐHKT ngày 21 tháng 12 năm 2020</v>
      </c>
      <c r="Z126" s="126" t="str">
        <f>VLOOKUP(A126,[5]Sheet1!$A$1:$E$145,5,0)</f>
        <v>PGS.TS. Trần Đức Hiệp</v>
      </c>
      <c r="AA126" s="126" t="str">
        <f>VLOOKUP(A126,[5]Sheet1!$A$1:$F$145,6,0)</f>
        <v>PGS.TS. Nguyễn Thị Nguyệt</v>
      </c>
      <c r="AB126" s="126" t="str">
        <f>VLOOKUP(A126,[5]Sheet1!$A$1:$G$145,7,0)</f>
        <v>PGS.TS. Phạm Thị Hồng Điệp</v>
      </c>
      <c r="AC126" s="126" t="str">
        <f>VLOOKUP(A126,[5]Sheet1!$A$1:$H$145,8,0)</f>
        <v>TS. Nguyễn Thị Thu Hoài</v>
      </c>
      <c r="AD126" s="126" t="str">
        <f>VLOOKUP(A126,[5]Sheet1!$A$1:$I$145,9,0)</f>
        <v>PGS.TS. Nguyễn Hoàng Việt</v>
      </c>
      <c r="AE126" s="126" t="str">
        <f>VLOOKUP(A126,[5]Sheet1!$A$1:$L$146,12,0)</f>
        <v>ngày 6 tháng 1 năm 2021</v>
      </c>
      <c r="AF126" s="119" t="e">
        <f>VLOOKUP(A126,'DS 4.2020'!A126:AF276,32,)</f>
        <v>#N/A</v>
      </c>
      <c r="AG126" s="119" t="e">
        <f>VLOOKUP(A126,'DS 4.2020'!A126:AG276,33,0)</f>
        <v>#N/A</v>
      </c>
      <c r="AH126" s="133" t="s">
        <v>1290</v>
      </c>
      <c r="AI126" s="133"/>
      <c r="AJ126" s="2" t="str">
        <f>VLOOKUP(A127,[1]QLKT!$AA$10:$AC$111,3,0)</f>
        <v>a</v>
      </c>
      <c r="AK126" s="2"/>
    </row>
    <row r="127" spans="1:37" ht="66">
      <c r="A127" s="21" t="str">
        <f t="shared" si="1"/>
        <v>Lữ Văn Thụ 20/05/1986</v>
      </c>
      <c r="B127" s="119">
        <v>121</v>
      </c>
      <c r="C127" s="125">
        <f>VLOOKUP(A127,'[2]tong 2 dot'!$A$7:$C$359,3,0)</f>
        <v>18057576</v>
      </c>
      <c r="D127" s="121" t="s">
        <v>191</v>
      </c>
      <c r="E127" s="122" t="s">
        <v>192</v>
      </c>
      <c r="F127" s="123"/>
      <c r="G127" s="124" t="s">
        <v>193</v>
      </c>
      <c r="H127" s="119" t="str">
        <f>VLOOKUP(A127,'[2]tong 2 dot'!$A$7:$G$379,7,0)</f>
        <v>Nam Định</v>
      </c>
      <c r="I127" s="119" t="str">
        <f>VLOOKUP(A127,'[2]tong 2 dot'!$A$7:$E$379,5,0)</f>
        <v>Nam</v>
      </c>
      <c r="J127" s="119" t="s">
        <v>40</v>
      </c>
      <c r="K127" s="119" t="str">
        <f>VLOOKUP(A127,'[2]tong 2 dot'!$A$7:$J$379,10,0)</f>
        <v>QH-2018-E</v>
      </c>
      <c r="L127" s="119">
        <v>8340410</v>
      </c>
      <c r="M127" s="126" t="s">
        <v>41</v>
      </c>
      <c r="N127" s="126" t="s">
        <v>1208</v>
      </c>
      <c r="O127" s="119" t="str">
        <f>VLOOKUP(A127,'[3]fie nguon'!$C$2:$L$348,10,0)</f>
        <v>Quản lý tài chính tại Công ty cổ phần năng lượng Sông Hồng</v>
      </c>
      <c r="P127" s="119" t="str">
        <f>VLOOKUP(A127,'[3]fie nguon'!$C$2:$N$348,12,0)</f>
        <v>TS. Trần Đức Vui</v>
      </c>
      <c r="Q127" s="119" t="str">
        <f>VLOOKUP(A127,'[3]fie nguon'!$C$2:$O$348,13,0)</f>
        <v>Nguyên Cán bộ Trường ĐH Kinh tế, ĐHQGHN</v>
      </c>
      <c r="R127" s="119" t="str">
        <f>VLOOKUP(A127,'[3]fie nguon'!$C$2:$T$349,18,0)</f>
        <v>581/QĐ-ĐHKT ngày 19/03/2020</v>
      </c>
      <c r="S127" s="126">
        <v>3.14</v>
      </c>
      <c r="T127" s="128"/>
      <c r="U127" s="129">
        <v>7.8</v>
      </c>
      <c r="V127" s="130"/>
      <c r="W127" s="126" t="s">
        <v>33</v>
      </c>
      <c r="X127" s="119" t="str">
        <f>VLOOKUP(A127,'[2]tong 2 dot'!$A$7:$K$379,11,0)</f>
        <v>3286/QĐ-ĐHKT ngày 7/12/2018</v>
      </c>
      <c r="Y127" s="128" t="str">
        <f>VLOOKUP(A127,[5]Sheet1!$A$1:$M$145,13,0)</f>
        <v>4028 /QĐ-ĐHKT ngày 21 tháng 12 năm 2020</v>
      </c>
      <c r="Z127" s="126" t="str">
        <f>VLOOKUP(A127,[5]Sheet1!$A$1:$E$145,5,0)</f>
        <v>PGS.TS. Phạm Văn Dũng</v>
      </c>
      <c r="AA127" s="126" t="str">
        <f>VLOOKUP(A127,[5]Sheet1!$A$1:$F$145,6,0)</f>
        <v>PGS.TS. Lê Thị Anh Vân</v>
      </c>
      <c r="AB127" s="126" t="str">
        <f>VLOOKUP(A127,[5]Sheet1!$A$1:$G$145,7,0)</f>
        <v>TS. Lưu Quốc Đạt</v>
      </c>
      <c r="AC127" s="126" t="str">
        <f>VLOOKUP(A127,[5]Sheet1!$A$1:$H$145,8,0)</f>
        <v>TS. Nguyễn Thị Lan Hương</v>
      </c>
      <c r="AD127" s="126" t="str">
        <f>VLOOKUP(A127,[5]Sheet1!$A$1:$I$145,9,0)</f>
        <v>PGS.TS. Vũ Thanh Sơn</v>
      </c>
      <c r="AE127" s="126" t="str">
        <f>VLOOKUP(A127,[5]Sheet1!$A$1:$L$146,12,0)</f>
        <v>ngày 4 tháng 1 năm 2021</v>
      </c>
      <c r="AF127" s="119" t="e">
        <f>VLOOKUP(A127,'DS 4.2020'!A127:AF277,32,)</f>
        <v>#N/A</v>
      </c>
      <c r="AG127" s="119" t="e">
        <f>VLOOKUP(A127,'DS 4.2020'!A127:AG277,33,0)</f>
        <v>#N/A</v>
      </c>
      <c r="AH127" s="133" t="s">
        <v>1290</v>
      </c>
      <c r="AI127" s="133"/>
      <c r="AJ127" s="2" t="e">
        <f>VLOOKUP(A128,[1]QLKT!$AA$10:$AC$111,3,0)</f>
        <v>#N/A</v>
      </c>
      <c r="AK127" s="2"/>
    </row>
    <row r="128" spans="1:37" ht="82.5">
      <c r="A128" s="21" t="str">
        <f t="shared" si="1"/>
        <v>Nguyễn Thị Thùy 06/10/1989</v>
      </c>
      <c r="B128" s="119">
        <v>122</v>
      </c>
      <c r="C128" s="125">
        <f>VLOOKUP(A128,'[2]tong 2 dot'!$A$7:$C$359,3,0)</f>
        <v>18057628</v>
      </c>
      <c r="D128" s="121" t="s">
        <v>103</v>
      </c>
      <c r="E128" s="122" t="s">
        <v>104</v>
      </c>
      <c r="F128" s="123"/>
      <c r="G128" s="124" t="s">
        <v>105</v>
      </c>
      <c r="H128" s="119" t="str">
        <f>VLOOKUP(A128,'[2]tong 2 dot'!$A$7:$G$379,7,0)</f>
        <v>Hà Tĩnh</v>
      </c>
      <c r="I128" s="119" t="str">
        <f>VLOOKUP(A128,'[2]tong 2 dot'!$A$7:$E$379,5,0)</f>
        <v>Nữ</v>
      </c>
      <c r="J128" s="119" t="s">
        <v>251</v>
      </c>
      <c r="K128" s="119" t="str">
        <f>VLOOKUP(A128,'[2]tong 2 dot'!$A$7:$J$379,10,0)</f>
        <v>QH-2018-E</v>
      </c>
      <c r="L128" s="119">
        <v>8340101</v>
      </c>
      <c r="M128" s="126" t="s">
        <v>106</v>
      </c>
      <c r="N128" s="126" t="s">
        <v>1208</v>
      </c>
      <c r="O128" s="119" t="str">
        <f>VLOOKUP(A128,'[3]fie nguon'!$C$2:$L$348,10,0)</f>
        <v>Tác động của năng lực lãnh đạo tới động lực làm việc của giao dịch viên tại Ngân hàng Thương mại Cổ phần Quân đội</v>
      </c>
      <c r="P128" s="119" t="str">
        <f>VLOOKUP(A128,'[3]fie nguon'!$C$2:$N$348,12,0)</f>
        <v>TS. Đặng Thị Hương</v>
      </c>
      <c r="Q128" s="119" t="str">
        <f>VLOOKUP(A128,'[3]fie nguon'!$C$2:$O$348,13,0)</f>
        <v xml:space="preserve"> Trường ĐH Kinh tế, ĐHQG Hà Nội</v>
      </c>
      <c r="R128" s="119" t="str">
        <f>VLOOKUP(A128,'[3]fie nguon'!$C$2:$T$349,18,0)</f>
        <v>622/QĐ-ĐHKT ngày 19/03/2020</v>
      </c>
      <c r="S128" s="126">
        <v>2.87</v>
      </c>
      <c r="T128" s="128"/>
      <c r="U128" s="129">
        <v>8.8000000000000007</v>
      </c>
      <c r="V128" s="130"/>
      <c r="W128" s="126" t="s">
        <v>33</v>
      </c>
      <c r="X128" s="119" t="str">
        <f>VLOOKUP(A128,'[2]tong 2 dot'!$A$7:$K$379,11,0)</f>
        <v>3286/QĐ-ĐHKT ngày 7/12/2018</v>
      </c>
      <c r="Y128" s="128" t="str">
        <f>VLOOKUP(A128,[5]Sheet1!$A$1:$M$145,13,0)</f>
        <v>3877 /QĐ-ĐHKT ngày 14 tháng 12 năm 2020</v>
      </c>
      <c r="Z128" s="126" t="str">
        <f>VLOOKUP(A128,[5]Sheet1!$A$1:$E$145,5,0)</f>
        <v>PGS.TS. Hoàng Văn Hải</v>
      </c>
      <c r="AA128" s="126" t="str">
        <f>VLOOKUP(A128,[5]Sheet1!$A$1:$F$145,6,0)</f>
        <v>TS. Nguyễn Vân Hà</v>
      </c>
      <c r="AB128" s="126" t="str">
        <f>VLOOKUP(A128,[5]Sheet1!$A$1:$G$145,7,0)</f>
        <v>PGS.TS. Phan Chí Anh</v>
      </c>
      <c r="AC128" s="126" t="str">
        <f>VLOOKUP(A128,[5]Sheet1!$A$1:$H$145,8,0)</f>
        <v>TS. Nguyễn Ngọc Quý</v>
      </c>
      <c r="AD128" s="126" t="str">
        <f>VLOOKUP(A128,[5]Sheet1!$A$1:$I$145,9,0)</f>
        <v>TS. Lương Thu Hà</v>
      </c>
      <c r="AE128" s="126" t="str">
        <f>VLOOKUP(A128,[5]Sheet1!$A$1:$L$146,12,0)</f>
        <v>ngày 24 tháng 12 năm 2020</v>
      </c>
      <c r="AF128" s="119" t="e">
        <f>VLOOKUP(A128,'DS 4.2020'!A128:AF278,32,)</f>
        <v>#N/A</v>
      </c>
      <c r="AG128" s="119" t="e">
        <f>VLOOKUP(A128,'DS 4.2020'!A128:AG278,33,0)</f>
        <v>#N/A</v>
      </c>
      <c r="AH128" s="133" t="s">
        <v>1290</v>
      </c>
      <c r="AI128" s="133"/>
      <c r="AJ128" s="2" t="str">
        <f>VLOOKUP(A129,[1]QLKT!$AA$10:$AC$111,3,0)</f>
        <v>a</v>
      </c>
      <c r="AK128" s="2"/>
    </row>
    <row r="129" spans="1:37" ht="66">
      <c r="A129" s="21" t="str">
        <f t="shared" si="1"/>
        <v>Nguyễn Thị Thu Thủy 27/04/1977</v>
      </c>
      <c r="B129" s="119">
        <v>123</v>
      </c>
      <c r="C129" s="125">
        <f>VLOOKUP(A129,'[2]tong 2 dot'!$A$7:$C$359,3,0)</f>
        <v>18057577</v>
      </c>
      <c r="D129" s="121" t="s">
        <v>126</v>
      </c>
      <c r="E129" s="122" t="s">
        <v>127</v>
      </c>
      <c r="F129" s="123"/>
      <c r="G129" s="124" t="s">
        <v>128</v>
      </c>
      <c r="H129" s="119" t="str">
        <f>VLOOKUP(A129,'[2]tong 2 dot'!$A$7:$G$379,7,0)</f>
        <v>Nam Định</v>
      </c>
      <c r="I129" s="119" t="str">
        <f>VLOOKUP(A129,'[2]tong 2 dot'!$A$7:$E$379,5,0)</f>
        <v>Nữ</v>
      </c>
      <c r="J129" s="119" t="s">
        <v>40</v>
      </c>
      <c r="K129" s="119" t="str">
        <f>VLOOKUP(A129,'[2]tong 2 dot'!$A$7:$J$379,10,0)</f>
        <v>QH-2018-E</v>
      </c>
      <c r="L129" s="119">
        <v>8340410</v>
      </c>
      <c r="M129" s="126" t="s">
        <v>41</v>
      </c>
      <c r="N129" s="126" t="s">
        <v>1208</v>
      </c>
      <c r="O129" s="119" t="str">
        <f>VLOOKUP(A129,'[3]fie nguon'!$C$2:$L$348,10,0)</f>
        <v>Quản lý tài chính tại Sở thông tin và truyền thông Hà Nội</v>
      </c>
      <c r="P129" s="119" t="str">
        <f>VLOOKUP(A129,'[3]fie nguon'!$C$2:$N$348,12,0)</f>
        <v>TS. Nguyễn Thùy Anh</v>
      </c>
      <c r="Q129" s="119" t="str">
        <f>VLOOKUP(A129,'[3]fie nguon'!$C$2:$O$348,13,0)</f>
        <v xml:space="preserve"> Trường ĐH Kinh tế, ĐHQG Hà Nội</v>
      </c>
      <c r="R129" s="119" t="str">
        <f>VLOOKUP(A129,'[3]fie nguon'!$C$2:$T$349,18,0)</f>
        <v>583/QĐ-ĐHKT ngày 19/03/2020</v>
      </c>
      <c r="S129" s="126">
        <v>3.3</v>
      </c>
      <c r="T129" s="128"/>
      <c r="U129" s="129">
        <v>8.6</v>
      </c>
      <c r="V129" s="130"/>
      <c r="W129" s="126" t="s">
        <v>33</v>
      </c>
      <c r="X129" s="119" t="str">
        <f>VLOOKUP(A129,'[2]tong 2 dot'!$A$7:$K$379,11,0)</f>
        <v>3286/QĐ-ĐHKT ngày 7/12/2018</v>
      </c>
      <c r="Y129" s="128" t="str">
        <f>VLOOKUP(A129,[5]Sheet1!$A$1:$M$145,13,0)</f>
        <v>4032 /QĐ-ĐHKT ngày 21 tháng 12 năm 2020</v>
      </c>
      <c r="Z129" s="126" t="str">
        <f>VLOOKUP(A129,[5]Sheet1!$A$1:$E$145,5,0)</f>
        <v>PGS.TS. Lê Danh Tốn</v>
      </c>
      <c r="AA129" s="126" t="str">
        <f>VLOOKUP(A129,[5]Sheet1!$A$1:$F$145,6,0)</f>
        <v>TS. Nguyễn Thế Hùng.</v>
      </c>
      <c r="AB129" s="126" t="str">
        <f>VLOOKUP(A129,[5]Sheet1!$A$1:$G$145,7,0)</f>
        <v>PGS.TS. Đỗ Hữu Tùng</v>
      </c>
      <c r="AC129" s="126" t="str">
        <f>VLOOKUP(A129,[5]Sheet1!$A$1:$H$145,8,0)</f>
        <v>TS. Hoàng Thị Hương</v>
      </c>
      <c r="AD129" s="126" t="str">
        <f>VLOOKUP(A129,[5]Sheet1!$A$1:$I$145,9,0)</f>
        <v>TS. Vũ Văn Hưởng</v>
      </c>
      <c r="AE129" s="126" t="str">
        <f>VLOOKUP(A129,[5]Sheet1!$A$1:$L$146,12,0)</f>
        <v>ngày 5 tháng 1 năm 2021</v>
      </c>
      <c r="AF129" s="119" t="e">
        <f>VLOOKUP(A129,'DS 4.2020'!A129:AF279,32,)</f>
        <v>#N/A</v>
      </c>
      <c r="AG129" s="119" t="e">
        <f>VLOOKUP(A129,'DS 4.2020'!A129:AG279,33,0)</f>
        <v>#N/A</v>
      </c>
      <c r="AH129" s="133" t="s">
        <v>1290</v>
      </c>
      <c r="AI129" s="133"/>
      <c r="AJ129" s="2" t="e">
        <f>VLOOKUP(A130,[1]QLKT!$AA$10:$AC$111,3,0)</f>
        <v>#N/A</v>
      </c>
      <c r="AK129" s="2"/>
    </row>
    <row r="130" spans="1:37" ht="66">
      <c r="A130" s="21" t="str">
        <f t="shared" si="1"/>
        <v>Nguyễn Thị Thúy 05/06/1985</v>
      </c>
      <c r="B130" s="119">
        <v>124</v>
      </c>
      <c r="C130" s="120" t="s">
        <v>582</v>
      </c>
      <c r="D130" s="121" t="s">
        <v>103</v>
      </c>
      <c r="E130" s="122" t="s">
        <v>578</v>
      </c>
      <c r="F130" s="123"/>
      <c r="G130" s="124" t="s">
        <v>579</v>
      </c>
      <c r="H130" s="119" t="s">
        <v>583</v>
      </c>
      <c r="I130" s="119" t="s">
        <v>38</v>
      </c>
      <c r="J130" s="119" t="s">
        <v>292</v>
      </c>
      <c r="K130" s="119" t="s">
        <v>47</v>
      </c>
      <c r="L130" s="119">
        <v>8340301</v>
      </c>
      <c r="M130" s="119" t="s">
        <v>292</v>
      </c>
      <c r="N130" s="126" t="s">
        <v>1208</v>
      </c>
      <c r="O130" s="119" t="str">
        <f>VLOOKUP(A130,'[3]fie nguon'!$C$2:$L$348,10,0)</f>
        <v>Phân tích và dự báo tài chính tại Công ty Cổ phần Y tế Quang Minh</v>
      </c>
      <c r="P130" s="119" t="str">
        <f>VLOOKUP(A130,'[3]fie nguon'!$C$2:$N$348,12,0)</f>
        <v>TS. Nguyễn Thị Hồng Thúy</v>
      </c>
      <c r="Q130" s="119" t="str">
        <f>VLOOKUP(A130,'[3]fie nguon'!$C$2:$O$348,13,0)</f>
        <v xml:space="preserve"> Trường ĐH Kinh tế, ĐHQG Hà Nội</v>
      </c>
      <c r="R130" s="119" t="str">
        <f>VLOOKUP(A130,'[3]fie nguon'!$C$2:$T$349,18,0)</f>
        <v>639/QĐ-ĐHKT ngày 19/03/2020</v>
      </c>
      <c r="S130" s="126">
        <v>3.14</v>
      </c>
      <c r="T130" s="128"/>
      <c r="U130" s="129">
        <v>8.5</v>
      </c>
      <c r="V130" s="130"/>
      <c r="W130" s="126" t="s">
        <v>33</v>
      </c>
      <c r="X130" s="119" t="s">
        <v>1281</v>
      </c>
      <c r="Y130" s="128" t="str">
        <f>VLOOKUP(A130,[5]Sheet1!$A$1:$M$145,13,0)</f>
        <v>3757 /QĐ-ĐHKT ngày 8 tháng 12 năm 2020</v>
      </c>
      <c r="Z130" s="126" t="str">
        <f>VLOOKUP(A130,[5]Sheet1!$A$1:$E$145,5,0)</f>
        <v>PGS.TS. Nguyễn Hữu Ánh </v>
      </c>
      <c r="AA130" s="126" t="str">
        <f>VLOOKUP(A130,[5]Sheet1!$A$1:$F$145,6,0)</f>
        <v>TS. Phan Thị Anh Đào </v>
      </c>
      <c r="AB130" s="126" t="str">
        <f>VLOOKUP(A130,[5]Sheet1!$A$1:$G$145,7,0)</f>
        <v>TS. Nguyễn Thị Diệu Thu</v>
      </c>
      <c r="AC130" s="126" t="str">
        <f>VLOOKUP(A130,[5]Sheet1!$A$1:$H$145,8,0)</f>
        <v>TS. Nguyễn Thị Thanh Hải</v>
      </c>
      <c r="AD130" s="126" t="str">
        <f>VLOOKUP(A130,[5]Sheet1!$A$1:$I$145,9,0)</f>
        <v>TS. Trần Thế Nữ</v>
      </c>
      <c r="AE130" s="126" t="str">
        <f>VLOOKUP(A130,[5]Sheet1!$A$1:$L$146,12,0)</f>
        <v>ngày 26 tháng 12 năm 2020</v>
      </c>
      <c r="AF130" s="119" t="e">
        <f>VLOOKUP(A130,'DS 4.2020'!A130:AF280,32,)</f>
        <v>#N/A</v>
      </c>
      <c r="AG130" s="119" t="e">
        <f>VLOOKUP(A130,'DS 4.2020'!A130:AG280,33,0)</f>
        <v>#N/A</v>
      </c>
      <c r="AH130" s="133"/>
      <c r="AI130" s="133"/>
      <c r="AJ130" s="2" t="e">
        <f>VLOOKUP(A131,[1]QLKT!$AA$10:$AC$111,3,0)</f>
        <v>#N/A</v>
      </c>
      <c r="AK130" s="2"/>
    </row>
    <row r="131" spans="1:37" ht="66">
      <c r="A131" s="21" t="str">
        <f t="shared" si="1"/>
        <v>Nguyễn Thị Thư 02/09/1995</v>
      </c>
      <c r="B131" s="119">
        <v>125</v>
      </c>
      <c r="C131" s="125">
        <f>VLOOKUP(A131,'[2]tong 2 dot'!$A$7:$C$359,3,0)</f>
        <v>18057674</v>
      </c>
      <c r="D131" s="121" t="s">
        <v>103</v>
      </c>
      <c r="E131" s="122" t="s">
        <v>550</v>
      </c>
      <c r="F131" s="123"/>
      <c r="G131" s="124" t="s">
        <v>551</v>
      </c>
      <c r="H131" s="119" t="str">
        <f>VLOOKUP(A131,'[2]tong 2 dot'!$A$7:$G$379,7,0)</f>
        <v>Hà Nội</v>
      </c>
      <c r="I131" s="119" t="str">
        <f>VLOOKUP(A131,'[2]tong 2 dot'!$A$7:$E$379,5,0)</f>
        <v>Nữ</v>
      </c>
      <c r="J131" s="119" t="str">
        <f>VLOOKUP(A131,'[2]tong 2 dot'!$A$7:$H$379,8,0)</f>
        <v>Kế toán</v>
      </c>
      <c r="K131" s="119" t="str">
        <f>VLOOKUP(A131,'[2]tong 2 dot'!$A$7:$J$379,10,0)</f>
        <v>QH-2018-E</v>
      </c>
      <c r="L131" s="119">
        <v>8340301</v>
      </c>
      <c r="M131" s="119" t="s">
        <v>292</v>
      </c>
      <c r="N131" s="126" t="s">
        <v>1208</v>
      </c>
      <c r="O131" s="119" t="str">
        <f>VLOOKUP(A131,'[3]fie nguon'!$C$2:$L$348,10,0)</f>
        <v>Kế toán quản trị chi phí tại Công ty cổ phần đầu tư và xây dựng cầu đường số 18.6</v>
      </c>
      <c r="P131" s="119" t="str">
        <f>VLOOKUP(A131,'[3]fie nguon'!$C$2:$N$348,12,0)</f>
        <v>TS. Phan Thị Anh Đào</v>
      </c>
      <c r="Q131" s="119" t="str">
        <f>VLOOKUP(A131,'[3]fie nguon'!$C$2:$O$348,13,0)</f>
        <v>Học viên Ngân hàng</v>
      </c>
      <c r="R131" s="119" t="str">
        <f>VLOOKUP(A131,'[3]fie nguon'!$C$2:$T$349,18,0)</f>
        <v>650/QĐ-ĐHKT ngày 19/03/2020</v>
      </c>
      <c r="S131" s="126">
        <v>3</v>
      </c>
      <c r="T131" s="128"/>
      <c r="U131" s="129">
        <v>8.1999999999999993</v>
      </c>
      <c r="V131" s="130"/>
      <c r="W131" s="126" t="s">
        <v>33</v>
      </c>
      <c r="X131" s="119" t="str">
        <f>VLOOKUP(A131,'[2]tong 2 dot'!$A$7:$K$379,11,0)</f>
        <v>3286/QĐ-ĐHKT ngày 7/12/2018</v>
      </c>
      <c r="Y131" s="128" t="str">
        <f>VLOOKUP(A131,[5]Sheet1!$A$1:$M$145,13,0)</f>
        <v>3754 /QĐ-ĐHKT ngày 8 tháng 12 năm 2020</v>
      </c>
      <c r="Z131" s="126" t="str">
        <f>VLOOKUP(A131,[5]Sheet1!$A$1:$E$145,5,0)</f>
        <v>TS. Phạm Minh Tuấn</v>
      </c>
      <c r="AA131" s="126" t="str">
        <f>VLOOKUP(A131,[5]Sheet1!$A$1:$F$145,6,0)</f>
        <v>TS. Nguyễn Thị Hương Liên</v>
      </c>
      <c r="AB131" s="126" t="str">
        <f>VLOOKUP(A131,[5]Sheet1!$A$1:$G$145,7,0)</f>
        <v>PGS.TS. Nguyễn Thị Thu Hằng</v>
      </c>
      <c r="AC131" s="126" t="str">
        <f>VLOOKUP(A131,[5]Sheet1!$A$1:$H$145,8,0)</f>
        <v>TS. Đỗ Kiều Oanh</v>
      </c>
      <c r="AD131" s="126" t="str">
        <f>VLOOKUP(A131,[5]Sheet1!$A$1:$I$145,9,0)</f>
        <v>PGS.TS. Mai Ngọc Anh</v>
      </c>
      <c r="AE131" s="126" t="str">
        <f>VLOOKUP(A131,[5]Sheet1!$A$1:$L$146,12,0)</f>
        <v>ngày 23 tháng 12 năm 2020</v>
      </c>
      <c r="AF131" s="119" t="e">
        <f>VLOOKUP(A131,'DS 4.2020'!A131:AF281,32,)</f>
        <v>#N/A</v>
      </c>
      <c r="AG131" s="119" t="e">
        <f>VLOOKUP(A131,'DS 4.2020'!A131:AG281,33,0)</f>
        <v>#N/A</v>
      </c>
      <c r="AH131" s="133" t="s">
        <v>1290</v>
      </c>
      <c r="AI131" s="133"/>
      <c r="AJ131" s="2" t="str">
        <f>VLOOKUP(A132,[1]QLKT!$AA$10:$AC$111,3,0)</f>
        <v>a</v>
      </c>
      <c r="AK131" s="2"/>
    </row>
    <row r="132" spans="1:37" ht="66">
      <c r="A132" s="21" t="str">
        <f t="shared" si="1"/>
        <v>Hoàng Thị Thương 23/09/1985</v>
      </c>
      <c r="B132" s="119">
        <v>126</v>
      </c>
      <c r="C132" s="125">
        <f>VLOOKUP(A132,'[2]tong 2 dot'!$A$7:$C$359,3,0)</f>
        <v>18057578</v>
      </c>
      <c r="D132" s="121" t="s">
        <v>363</v>
      </c>
      <c r="E132" s="122" t="s">
        <v>364</v>
      </c>
      <c r="F132" s="123"/>
      <c r="G132" s="124" t="s">
        <v>365</v>
      </c>
      <c r="H132" s="119" t="str">
        <f>VLOOKUP(A132,'[2]tong 2 dot'!$A$7:$G$379,7,0)</f>
        <v>Vĩnh Phúc</v>
      </c>
      <c r="I132" s="119" t="str">
        <f>VLOOKUP(A132,'[2]tong 2 dot'!$A$7:$E$379,5,0)</f>
        <v>Nữ</v>
      </c>
      <c r="J132" s="119" t="s">
        <v>40</v>
      </c>
      <c r="K132" s="119" t="str">
        <f>VLOOKUP(A132,'[2]tong 2 dot'!$A$7:$J$379,10,0)</f>
        <v>QH-2018-E</v>
      </c>
      <c r="L132" s="119">
        <v>8340410</v>
      </c>
      <c r="M132" s="126" t="s">
        <v>100</v>
      </c>
      <c r="N132" s="126" t="s">
        <v>1208</v>
      </c>
      <c r="O132" s="119" t="str">
        <f>VLOOKUP(A132,'[3]fie nguon'!$C$2:$L$348,10,0)</f>
        <v xml:space="preserve">Quản lý nhà nước về các khoản thu từ đất trên địa bàn tỉnh Vĩnh Phúc </v>
      </c>
      <c r="P132" s="119" t="str">
        <f>VLOOKUP(A132,'[3]fie nguon'!$C$2:$N$348,12,0)</f>
        <v>TS. Tô Thế Nguyên</v>
      </c>
      <c r="Q132" s="119" t="str">
        <f>VLOOKUP(A132,'[3]fie nguon'!$C$2:$O$348,13,0)</f>
        <v>Học viện nông nghiệp Việt Nam</v>
      </c>
      <c r="R132" s="119" t="str">
        <f>VLOOKUP(A132,'[3]fie nguon'!$C$2:$T$349,18,0)</f>
        <v>582/QĐ-ĐHKT ngày 19/03/2020</v>
      </c>
      <c r="S132" s="126">
        <v>3.11</v>
      </c>
      <c r="T132" s="128"/>
      <c r="U132" s="129">
        <v>8.6</v>
      </c>
      <c r="V132" s="130"/>
      <c r="W132" s="126" t="s">
        <v>33</v>
      </c>
      <c r="X132" s="119" t="str">
        <f>VLOOKUP(A132,'[2]tong 2 dot'!$A$7:$K$379,11,0)</f>
        <v>3286/QĐ-ĐHKT ngày 7/12/2018</v>
      </c>
      <c r="Y132" s="128" t="str">
        <f>VLOOKUP(A132,[5]Sheet1!$A$1:$M$145,13,0)</f>
        <v>4030 /QĐ-ĐHKT ngày 21 tháng 12 năm 2020</v>
      </c>
      <c r="Z132" s="126" t="str">
        <f>VLOOKUP(A132,[5]Sheet1!$A$1:$E$145,5,0)</f>
        <v>PGS.TS. Lê Danh Tốn</v>
      </c>
      <c r="AA132" s="126" t="str">
        <f>VLOOKUP(A132,[5]Sheet1!$A$1:$F$145,6,0)</f>
        <v>PGS.TS. Đỗ Hữu Tùng</v>
      </c>
      <c r="AB132" s="126" t="str">
        <f>VLOOKUP(A132,[5]Sheet1!$A$1:$G$145,7,0)</f>
        <v>TS. Nguyễn Thế Hùng.</v>
      </c>
      <c r="AC132" s="126" t="str">
        <f>VLOOKUP(A132,[5]Sheet1!$A$1:$H$145,8,0)</f>
        <v>TS. Hoàng Thị Hương</v>
      </c>
      <c r="AD132" s="126" t="str">
        <f>VLOOKUP(A132,[5]Sheet1!$A$1:$I$145,9,0)</f>
        <v>TS. Vũ Văn Hưởng</v>
      </c>
      <c r="AE132" s="126" t="str">
        <f>VLOOKUP(A132,[5]Sheet1!$A$1:$L$146,12,0)</f>
        <v>ngày 5 tháng 1 năm 2021</v>
      </c>
      <c r="AF132" s="119" t="e">
        <f>VLOOKUP(A132,'DS 4.2020'!A132:AF282,32,)</f>
        <v>#N/A</v>
      </c>
      <c r="AG132" s="119" t="e">
        <f>VLOOKUP(A132,'DS 4.2020'!A132:AG282,33,0)</f>
        <v>#N/A</v>
      </c>
      <c r="AH132" s="133"/>
      <c r="AI132" s="133"/>
      <c r="AJ132" s="2" t="str">
        <f>VLOOKUP(A133,[1]QLKT!$AA$10:$AC$111,3,0)</f>
        <v>a</v>
      </c>
      <c r="AK132" s="2"/>
    </row>
    <row r="133" spans="1:37" ht="66">
      <c r="A133" s="21" t="str">
        <f t="shared" si="1"/>
        <v>Trần Hương Trà 01/07/1993</v>
      </c>
      <c r="B133" s="119">
        <v>127</v>
      </c>
      <c r="C133" s="125">
        <f>VLOOKUP(A133,'[2]tong 2 dot'!$A$7:$C$359,3,0)</f>
        <v>18057580</v>
      </c>
      <c r="D133" s="121" t="s">
        <v>147</v>
      </c>
      <c r="E133" s="122" t="s">
        <v>148</v>
      </c>
      <c r="F133" s="123"/>
      <c r="G133" s="124" t="s">
        <v>149</v>
      </c>
      <c r="H133" s="119" t="str">
        <f>VLOOKUP(A133,'[2]tong 2 dot'!$A$7:$G$379,7,0)</f>
        <v>Hà Nội</v>
      </c>
      <c r="I133" s="119" t="str">
        <f>VLOOKUP(A133,'[2]tong 2 dot'!$A$7:$E$379,5,0)</f>
        <v>Nữ</v>
      </c>
      <c r="J133" s="119" t="s">
        <v>40</v>
      </c>
      <c r="K133" s="119" t="str">
        <f>VLOOKUP(A133,'[2]tong 2 dot'!$A$7:$J$379,10,0)</f>
        <v>QH-2018-E</v>
      </c>
      <c r="L133" s="119">
        <v>8340410</v>
      </c>
      <c r="M133" s="126" t="s">
        <v>100</v>
      </c>
      <c r="N133" s="126" t="s">
        <v>1208</v>
      </c>
      <c r="O133" s="119" t="str">
        <f>VLOOKUP(A133,'[3]fie nguon'!$C$2:$L$348,10,0)</f>
        <v xml:space="preserve">Quản lý vốn đầu tư xây dựng cơ bản từ ngân sách nhà nước tại Ban Quản lý dự án đầu tư xây dựng quận Cầu Giấy </v>
      </c>
      <c r="P133" s="119" t="str">
        <f>VLOOKUP(A133,'[3]fie nguon'!$C$2:$N$348,12,0)</f>
        <v>TS. Phạm Minh Tuấn</v>
      </c>
      <c r="Q133" s="119" t="str">
        <f>VLOOKUP(A133,'[3]fie nguon'!$C$2:$O$348,13,0)</f>
        <v xml:space="preserve"> Trường ĐH Kinh tế, ĐHQG Hà Nội</v>
      </c>
      <c r="R133" s="119" t="str">
        <f>VLOOKUP(A133,'[3]fie nguon'!$C$2:$T$349,18,0)</f>
        <v>783/QĐ-ĐHKT ngày 31/3/2020</v>
      </c>
      <c r="S133" s="126">
        <v>3.33</v>
      </c>
      <c r="T133" s="128"/>
      <c r="U133" s="129">
        <v>8.6999999999999993</v>
      </c>
      <c r="V133" s="130"/>
      <c r="W133" s="126" t="s">
        <v>37</v>
      </c>
      <c r="X133" s="119" t="str">
        <f>VLOOKUP(A133,'[2]tong 2 dot'!$A$7:$K$379,11,0)</f>
        <v>3286/QĐ-ĐHKT ngày 7/12/2018</v>
      </c>
      <c r="Y133" s="128" t="str">
        <f>VLOOKUP(A133,[5]Sheet1!$A$1:$M$145,13,0)</f>
        <v>4031 /QĐ-ĐHKT ngày 21 tháng 12 năm 2020</v>
      </c>
      <c r="Z133" s="126" t="str">
        <f>VLOOKUP(A133,[5]Sheet1!$A$1:$E$145,5,0)</f>
        <v>PGS.TS. Lê Danh Tốn</v>
      </c>
      <c r="AA133" s="126" t="str">
        <f>VLOOKUP(A133,[5]Sheet1!$A$1:$F$145,6,0)</f>
        <v>TS. Vũ Văn Hưởng</v>
      </c>
      <c r="AB133" s="126" t="str">
        <f>VLOOKUP(A133,[5]Sheet1!$A$1:$G$145,7,0)</f>
        <v>TS. Nguyễn Thế Hùng.</v>
      </c>
      <c r="AC133" s="126" t="str">
        <f>VLOOKUP(A133,[5]Sheet1!$A$1:$H$145,8,0)</f>
        <v>TS. Hoàng Thị Hương</v>
      </c>
      <c r="AD133" s="126" t="str">
        <f>VLOOKUP(A133,[5]Sheet1!$A$1:$I$145,9,0)</f>
        <v>PGS.TS. Đỗ Hữu Tùng</v>
      </c>
      <c r="AE133" s="126" t="str">
        <f>VLOOKUP(A133,[5]Sheet1!$A$1:$L$146,12,0)</f>
        <v>ngày 5 tháng 1 năm 2021</v>
      </c>
      <c r="AF133" s="119" t="e">
        <f>VLOOKUP(A133,'DS 4.2020'!A133:AF283,32,)</f>
        <v>#N/A</v>
      </c>
      <c r="AG133" s="119" t="e">
        <f>VLOOKUP(A133,'DS 4.2020'!A133:AG283,33,0)</f>
        <v>#N/A</v>
      </c>
      <c r="AH133" s="133" t="s">
        <v>1290</v>
      </c>
      <c r="AI133" s="133"/>
      <c r="AJ133" s="2" t="e">
        <f>VLOOKUP(A134,[1]QLKT!$AA$10:$AC$111,3,0)</f>
        <v>#N/A</v>
      </c>
      <c r="AK133" s="2"/>
    </row>
    <row r="134" spans="1:37" s="38" customFormat="1" ht="115.5">
      <c r="A134" s="21" t="str">
        <f t="shared" si="1"/>
        <v>Cao Thị Trang 30/11/1990</v>
      </c>
      <c r="B134" s="119">
        <v>128</v>
      </c>
      <c r="C134" s="26">
        <v>17058280</v>
      </c>
      <c r="D134" s="27" t="s">
        <v>1028</v>
      </c>
      <c r="E134" s="28" t="s">
        <v>501</v>
      </c>
      <c r="F134" s="123" t="s">
        <v>1029</v>
      </c>
      <c r="G134" s="35" t="s">
        <v>1030</v>
      </c>
      <c r="H134" s="25" t="s">
        <v>411</v>
      </c>
      <c r="I134" s="25" t="s">
        <v>38</v>
      </c>
      <c r="J134" s="25" t="s">
        <v>251</v>
      </c>
      <c r="K134" s="25" t="s">
        <v>39</v>
      </c>
      <c r="L134" s="25">
        <v>8340101</v>
      </c>
      <c r="M134" s="126" t="s">
        <v>106</v>
      </c>
      <c r="N134" s="31" t="s">
        <v>1208</v>
      </c>
      <c r="O134" s="25" t="s">
        <v>1031</v>
      </c>
      <c r="P134" s="25" t="s">
        <v>1032</v>
      </c>
      <c r="Q134" s="25" t="s">
        <v>601</v>
      </c>
      <c r="R134" s="25" t="s">
        <v>1033</v>
      </c>
      <c r="S134" s="31">
        <v>3.12</v>
      </c>
      <c r="T134" s="128"/>
      <c r="U134" s="33">
        <v>8.6</v>
      </c>
      <c r="V134" s="130"/>
      <c r="W134" s="31" t="s">
        <v>33</v>
      </c>
      <c r="X134" s="25" t="s">
        <v>45</v>
      </c>
      <c r="Y134" s="32" t="str">
        <f>VLOOKUP(A134,[5]Sheet1!$A$1:$M$145,13,0)</f>
        <v>3870 /QĐ-ĐHKT ngày 14 tháng 12 năm 2020</v>
      </c>
      <c r="Z134" s="31" t="str">
        <f>VLOOKUP(A134,[5]Sheet1!$A$1:$E$145,5,0)</f>
        <v>PGS.TS. Nguyễn Mạnh Tuân</v>
      </c>
      <c r="AA134" s="31" t="str">
        <f>VLOOKUP(A134,[5]Sheet1!$A$1:$F$145,6,0)</f>
        <v>TS. Trần Kim Hào</v>
      </c>
      <c r="AB134" s="31" t="str">
        <f>VLOOKUP(A134,[5]Sheet1!$A$1:$G$145,7,0)</f>
        <v>TS. Trần Việt Thảo</v>
      </c>
      <c r="AC134" s="31" t="str">
        <f>VLOOKUP(A134,[5]Sheet1!$A$1:$H$145,8,0)</f>
        <v>TS. Lưu Hữu Văn</v>
      </c>
      <c r="AD134" s="31" t="str">
        <f>VLOOKUP(A134,[5]Sheet1!$A$1:$I$145,9,0)</f>
        <v>TS. Trương Minh Đức</v>
      </c>
      <c r="AE134" s="31" t="str">
        <f>VLOOKUP(A134,[5]Sheet1!$A$1:$L$146,12,0)</f>
        <v>ngày 24 tháng 12 năm 2020</v>
      </c>
      <c r="AF134" s="119" t="str">
        <f>VLOOKUP(A134,'DS 4.2020'!A134:AF284,32,)</f>
        <v>0987195365</v>
      </c>
      <c r="AG134" s="119" t="str">
        <f>VLOOKUP(A134,'DS 4.2020'!A134:AG284,33,0)</f>
        <v>caotrang.th@gmail.com</v>
      </c>
      <c r="AH134" s="109"/>
      <c r="AI134" s="109" t="s">
        <v>1277</v>
      </c>
      <c r="AJ134" s="39" t="e">
        <f>VLOOKUP(A135,[1]QLKT!$AA$10:$AC$111,3,0)</f>
        <v>#N/A</v>
      </c>
      <c r="AK134" s="39"/>
    </row>
    <row r="135" spans="1:37" ht="66">
      <c r="A135" s="21" t="str">
        <f t="shared" ref="A135:A151" si="2">TRIM(D135)&amp;" "&amp;TRIM(E135)&amp;" "&amp;TRIM(G135)</f>
        <v>Đỗ Thị Thu Trang 12/04/1983</v>
      </c>
      <c r="B135" s="119">
        <v>129</v>
      </c>
      <c r="C135" s="125">
        <f>VLOOKUP(A135,'[2]tong 2 dot'!$A$7:$C$359,3,0)</f>
        <v>18057740</v>
      </c>
      <c r="D135" s="121" t="s">
        <v>554</v>
      </c>
      <c r="E135" s="122" t="s">
        <v>501</v>
      </c>
      <c r="F135" s="123"/>
      <c r="G135" s="124" t="s">
        <v>555</v>
      </c>
      <c r="H135" s="119" t="str">
        <f>VLOOKUP(A135,'[2]tong 2 dot'!$A$7:$G$379,7,0)</f>
        <v>Hà Nội</v>
      </c>
      <c r="I135" s="119" t="str">
        <f>VLOOKUP(A135,'[2]tong 2 dot'!$A$7:$E$379,5,0)</f>
        <v>Nữ</v>
      </c>
      <c r="J135" s="119" t="s">
        <v>660</v>
      </c>
      <c r="K135" s="119" t="str">
        <f>VLOOKUP(A135,'[2]tong 2 dot'!$A$7:$J$379,10,0)</f>
        <v>QH-2018-E</v>
      </c>
      <c r="L135" s="119">
        <v>8340201</v>
      </c>
      <c r="M135" s="126"/>
      <c r="N135" s="126" t="s">
        <v>1208</v>
      </c>
      <c r="O135" s="119" t="str">
        <f>VLOOKUP(A135,'[3]fie nguon'!$C$2:$L$348,10,0)</f>
        <v>Phát triển dịch vụ ngân hàng điện tử - EBANKING tại Ngân hàng TMCP Kỹ thương Việt Nam</v>
      </c>
      <c r="P135" s="119" t="str">
        <f>VLOOKUP(A135,'[3]fie nguon'!$C$2:$N$348,12,0)</f>
        <v>TS. Đặng Công Hoàn</v>
      </c>
      <c r="Q135" s="119" t="str">
        <f>VLOOKUP(A135,'[3]fie nguon'!$C$2:$O$348,13,0)</f>
        <v>NHTMCP Kỹ thương Việt Nam</v>
      </c>
      <c r="R135" s="119" t="str">
        <f>VLOOKUP(A135,'[3]fie nguon'!$C$2:$T$349,18,0)</f>
        <v>685/QĐ-ĐHKT ngày 19/03/2020</v>
      </c>
      <c r="S135" s="126">
        <v>2.95</v>
      </c>
      <c r="T135" s="128"/>
      <c r="U135" s="129">
        <v>8.5</v>
      </c>
      <c r="V135" s="130"/>
      <c r="W135" s="126" t="s">
        <v>33</v>
      </c>
      <c r="X135" s="119" t="str">
        <f>VLOOKUP(A135,'[2]tong 2 dot'!$A$7:$K$379,11,0)</f>
        <v>3286/QĐ-ĐHKT ngày 7/12/2018</v>
      </c>
      <c r="Y135" s="128" t="str">
        <f>VLOOKUP(A135,[5]Sheet1!$A$1:$M$145,13,0)</f>
        <v>3822 /QĐ-ĐHKT ngày 11 tháng 12 năm 2020</v>
      </c>
      <c r="Z135" s="126" t="str">
        <f>VLOOKUP(A135,[5]Sheet1!$A$1:$E$145,5,0)</f>
        <v>PGS.TS. Trịnh Thị Hoa Mai</v>
      </c>
      <c r="AA135" s="126" t="str">
        <f>VLOOKUP(A135,[5]Sheet1!$A$1:$F$145,6,0)</f>
        <v>PGS.TS. Mai Thu Hiền</v>
      </c>
      <c r="AB135" s="126" t="str">
        <f>VLOOKUP(A135,[5]Sheet1!$A$1:$G$145,7,0)</f>
        <v>PGS.TS. Nguyễn Thanh Phương</v>
      </c>
      <c r="AC135" s="126" t="str">
        <f>VLOOKUP(A135,[5]Sheet1!$A$1:$H$145,8,0)</f>
        <v>TS. Vũ Thị Loan</v>
      </c>
      <c r="AD135" s="126" t="str">
        <f>VLOOKUP(A135,[5]Sheet1!$A$1:$I$145,9,0)</f>
        <v>TS. Trần Thị Vân Anh</v>
      </c>
      <c r="AE135" s="126" t="str">
        <f>VLOOKUP(A135,[5]Sheet1!$A$1:$L$146,12,0)</f>
        <v>ngày 24 tháng 12 năm 2020</v>
      </c>
      <c r="AF135" s="119" t="e">
        <f>VLOOKUP(A135,'DS 4.2020'!A135:AF285,32,)</f>
        <v>#N/A</v>
      </c>
      <c r="AG135" s="119" t="e">
        <f>VLOOKUP(A135,'DS 4.2020'!A135:AG285,33,0)</f>
        <v>#N/A</v>
      </c>
      <c r="AH135" s="133" t="s">
        <v>1290</v>
      </c>
      <c r="AI135" s="133"/>
      <c r="AJ135" s="2" t="e">
        <f>VLOOKUP(A136,[1]QLKT!$AA$10:$AC$111,3,0)</f>
        <v>#N/A</v>
      </c>
      <c r="AK135" s="2"/>
    </row>
    <row r="136" spans="1:37" ht="66">
      <c r="A136" s="21" t="str">
        <f t="shared" si="2"/>
        <v>Hứa Minh Trang 04/03/1991</v>
      </c>
      <c r="B136" s="119">
        <v>130</v>
      </c>
      <c r="C136" s="125">
        <f>VLOOKUP(A136,'[2]tong 2 dot'!$A$7:$C$359,3,0)</f>
        <v>18057741</v>
      </c>
      <c r="D136" s="121" t="s">
        <v>982</v>
      </c>
      <c r="E136" s="122" t="s">
        <v>501</v>
      </c>
      <c r="F136" s="123"/>
      <c r="G136" s="124" t="s">
        <v>983</v>
      </c>
      <c r="H136" s="119" t="str">
        <f>VLOOKUP(A136,'[2]tong 2 dot'!$A$7:$G$379,7,0)</f>
        <v>Hà Nội</v>
      </c>
      <c r="I136" s="119" t="str">
        <f>VLOOKUP(A136,'[2]tong 2 dot'!$A$7:$E$379,5,0)</f>
        <v>Nữ</v>
      </c>
      <c r="J136" s="119" t="s">
        <v>660</v>
      </c>
      <c r="K136" s="119" t="str">
        <f>VLOOKUP(A136,'[2]tong 2 dot'!$A$7:$J$379,10,0)</f>
        <v>QH-2018-E</v>
      </c>
      <c r="L136" s="119">
        <v>8340201</v>
      </c>
      <c r="M136" s="126" t="s">
        <v>575</v>
      </c>
      <c r="N136" s="126" t="s">
        <v>1208</v>
      </c>
      <c r="O136" s="119" t="str">
        <f>VLOOKUP(A136,'[3]fie nguon'!$C$2:$L$348,10,0)</f>
        <v>Huy động vốn tiền gửi tại Ngân hàng TMCP Đầu tư và Phát triển Việt Nam - Chi nhánh Mỹ Đình</v>
      </c>
      <c r="P136" s="119" t="str">
        <f>VLOOKUP(A136,'[3]fie nguon'!$C$2:$N$348,12,0)</f>
        <v>PGS.TS. Lê Trung Thành</v>
      </c>
      <c r="Q136" s="119" t="str">
        <f>VLOOKUP(A136,'[3]fie nguon'!$C$2:$O$348,13,0)</f>
        <v xml:space="preserve"> Trường ĐH Kinh tế, ĐHQG Hà Nội</v>
      </c>
      <c r="R136" s="119" t="str">
        <f>VLOOKUP(A136,'[3]fie nguon'!$C$2:$T$349,18,0)</f>
        <v>686/QĐ-ĐHKT ngày 19/03/2020</v>
      </c>
      <c r="S136" s="126">
        <v>2.81</v>
      </c>
      <c r="T136" s="128"/>
      <c r="U136" s="129">
        <v>8.1999999999999993</v>
      </c>
      <c r="V136" s="130"/>
      <c r="W136" s="126" t="s">
        <v>33</v>
      </c>
      <c r="X136" s="119" t="str">
        <f>VLOOKUP(A136,'[2]tong 2 dot'!$A$7:$K$379,11,0)</f>
        <v>3286/QĐ-ĐHKT ngày 7/12/2018</v>
      </c>
      <c r="Y136" s="128" t="str">
        <f>VLOOKUP(A136,[5]Sheet1!$A$1:$M$145,13,0)</f>
        <v>3823 /QĐ-ĐHKT ngày 11 tháng 12 năm 2020</v>
      </c>
      <c r="Z136" s="126" t="str">
        <f>VLOOKUP(A136,[5]Sheet1!$A$1:$E$145,5,0)</f>
        <v>PGS.TS. Trịnh Thị Hoa Mai</v>
      </c>
      <c r="AA136" s="126" t="str">
        <f>VLOOKUP(A136,[5]Sheet1!$A$1:$F$145,6,0)</f>
        <v>TS. Trần Thị Vân Anh</v>
      </c>
      <c r="AB136" s="126" t="str">
        <f>VLOOKUP(A136,[5]Sheet1!$A$1:$G$145,7,0)</f>
        <v>PGS.TS. Nguyễn Thanh Phương</v>
      </c>
      <c r="AC136" s="126" t="str">
        <f>VLOOKUP(A136,[5]Sheet1!$A$1:$H$145,8,0)</f>
        <v>TS. Vũ Thị Loan</v>
      </c>
      <c r="AD136" s="126" t="str">
        <f>VLOOKUP(A136,[5]Sheet1!$A$1:$I$145,9,0)</f>
        <v>PGS.TS. Mai Thu Hiền</v>
      </c>
      <c r="AE136" s="126" t="str">
        <f>VLOOKUP(A136,[5]Sheet1!$A$1:$L$146,12,0)</f>
        <v>ngày 24 tháng 12 năm 2020</v>
      </c>
      <c r="AF136" s="119" t="e">
        <f>VLOOKUP(A136,'DS 4.2020'!A136:AF286,32,)</f>
        <v>#N/A</v>
      </c>
      <c r="AG136" s="119" t="e">
        <f>VLOOKUP(A136,'DS 4.2020'!A136:AG286,33,0)</f>
        <v>#N/A</v>
      </c>
      <c r="AH136" s="133" t="s">
        <v>1290</v>
      </c>
      <c r="AI136" s="133"/>
      <c r="AJ136" s="2" t="e">
        <f>VLOOKUP(A137,[1]QLKT!$AA$10:$AC$111,3,0)</f>
        <v>#N/A</v>
      </c>
      <c r="AK136" s="2"/>
    </row>
    <row r="137" spans="1:37" ht="115.5">
      <c r="A137" s="21" t="str">
        <f t="shared" si="2"/>
        <v>Nguyễn Thị Huyền Trang 25/07/1993</v>
      </c>
      <c r="B137" s="119">
        <v>131</v>
      </c>
      <c r="C137" s="125">
        <v>16055010</v>
      </c>
      <c r="D137" s="121" t="s">
        <v>1015</v>
      </c>
      <c r="E137" s="122" t="s">
        <v>501</v>
      </c>
      <c r="F137" s="123" t="s">
        <v>1016</v>
      </c>
      <c r="G137" s="124" t="s">
        <v>1017</v>
      </c>
      <c r="H137" s="119" t="s">
        <v>411</v>
      </c>
      <c r="I137" s="119" t="s">
        <v>38</v>
      </c>
      <c r="J137" s="119" t="s">
        <v>970</v>
      </c>
      <c r="K137" s="119" t="s">
        <v>116</v>
      </c>
      <c r="L137" s="119">
        <v>8310106</v>
      </c>
      <c r="M137" s="126"/>
      <c r="N137" s="126" t="s">
        <v>1269</v>
      </c>
      <c r="O137" s="119" t="s">
        <v>1019</v>
      </c>
      <c r="P137" s="119" t="s">
        <v>1020</v>
      </c>
      <c r="Q137" s="119" t="s">
        <v>601</v>
      </c>
      <c r="R137" s="119" t="s">
        <v>1021</v>
      </c>
      <c r="S137" s="126">
        <v>3.43</v>
      </c>
      <c r="T137" s="128"/>
      <c r="U137" s="129">
        <v>8.5</v>
      </c>
      <c r="V137" s="130" t="e">
        <v>#N/A</v>
      </c>
      <c r="W137" s="126" t="s">
        <v>1271</v>
      </c>
      <c r="X137" s="119" t="s">
        <v>979</v>
      </c>
      <c r="Y137" s="128" t="str">
        <f>VLOOKUP(A137,[5]Sheet1!$A$1:$M$145,13,0)</f>
        <v>3742 /QĐ-ĐHKT ngày 8 tháng 12 năm 2020</v>
      </c>
      <c r="Z137" s="126" t="str">
        <f>VLOOKUP(A137,[5]Sheet1!$A$1:$E$145,5,0)</f>
        <v>PGS.TS. Hà Văn Hội</v>
      </c>
      <c r="AA137" s="126" t="str">
        <f>VLOOKUP(A137,[5]Sheet1!$A$1:$F$145,6,0)</f>
        <v>PGS.TS. Nguyễn Xuân Thiên</v>
      </c>
      <c r="AB137" s="126" t="str">
        <f>VLOOKUP(A137,[5]Sheet1!$A$1:$G$145,7,0)</f>
        <v>PGS.TS. Trần Văn Tùng</v>
      </c>
      <c r="AC137" s="126" t="str">
        <f>VLOOKUP(A137,[5]Sheet1!$A$1:$H$145,8,0)</f>
        <v>TS. Nguyễn Thị Vũ Hà</v>
      </c>
      <c r="AD137" s="126" t="str">
        <f>VLOOKUP(A137,[5]Sheet1!$A$1:$I$145,9,0)</f>
        <v>PGS.TS. Bùi Thị Lý</v>
      </c>
      <c r="AE137" s="126" t="str">
        <f>VLOOKUP(A137,[5]Sheet1!$A$1:$L$146,12,0)</f>
        <v>ngày 23 tháng 12 năm 2020</v>
      </c>
      <c r="AF137" s="119" t="e">
        <f>VLOOKUP(A137,'DS 4.2020'!A137:AF287,32,)</f>
        <v>#N/A</v>
      </c>
      <c r="AG137" s="119" t="e">
        <f>VLOOKUP(A137,'DS 4.2020'!A137:AG287,33,0)</f>
        <v>#N/A</v>
      </c>
      <c r="AH137" s="133"/>
      <c r="AI137" s="133"/>
      <c r="AJ137" s="2" t="e">
        <f>VLOOKUP(A138,[1]QLKT!$AA$10:$AC$111,3,0)</f>
        <v>#N/A</v>
      </c>
      <c r="AK137" s="2"/>
    </row>
    <row r="138" spans="1:37" ht="66">
      <c r="A138" s="21" t="str">
        <f t="shared" si="2"/>
        <v>Nguyễn Thị Thùy Trang 07/12/1980</v>
      </c>
      <c r="B138" s="119">
        <v>132</v>
      </c>
      <c r="C138" s="125">
        <v>18057581</v>
      </c>
      <c r="D138" s="121" t="s">
        <v>500</v>
      </c>
      <c r="E138" s="122" t="s">
        <v>501</v>
      </c>
      <c r="F138" s="123"/>
      <c r="G138" s="124" t="s">
        <v>502</v>
      </c>
      <c r="H138" s="119" t="s">
        <v>503</v>
      </c>
      <c r="I138" s="119" t="s">
        <v>38</v>
      </c>
      <c r="J138" s="119" t="s">
        <v>40</v>
      </c>
      <c r="K138" s="119" t="s">
        <v>47</v>
      </c>
      <c r="L138" s="119">
        <v>8340410</v>
      </c>
      <c r="M138" s="126" t="s">
        <v>41</v>
      </c>
      <c r="N138" s="126" t="s">
        <v>1208</v>
      </c>
      <c r="O138" s="119" t="s">
        <v>504</v>
      </c>
      <c r="P138" s="119" t="s">
        <v>505</v>
      </c>
      <c r="Q138" s="119" t="s">
        <v>506</v>
      </c>
      <c r="R138" s="119" t="s">
        <v>507</v>
      </c>
      <c r="S138" s="126">
        <v>3.16</v>
      </c>
      <c r="T138" s="128"/>
      <c r="U138" s="129">
        <v>9</v>
      </c>
      <c r="V138" s="130"/>
      <c r="W138" s="126" t="s">
        <v>33</v>
      </c>
      <c r="X138" s="119" t="s">
        <v>79</v>
      </c>
      <c r="Y138" s="128" t="str">
        <f>VLOOKUP(A138,[5]Sheet1!$A$1:$M$145,13,0)</f>
        <v>3973 /QĐ-ĐHKT ngày 21 tháng 12 năm 2020</v>
      </c>
      <c r="Z138" s="126" t="str">
        <f>VLOOKUP(A138,[5]Sheet1!$A$1:$E$145,5,0)</f>
        <v>PGS.TS. Trần Đức Hiệp</v>
      </c>
      <c r="AA138" s="126" t="str">
        <f>VLOOKUP(A138,[5]Sheet1!$A$1:$F$145,6,0)</f>
        <v>TS. Nguyễn Thị Thu Hoài</v>
      </c>
      <c r="AB138" s="126" t="str">
        <f>VLOOKUP(A138,[5]Sheet1!$A$1:$G$145,7,0)</f>
        <v>TS. Lê Kim Sa</v>
      </c>
      <c r="AC138" s="126" t="str">
        <f>VLOOKUP(A138,[5]Sheet1!$A$1:$H$145,8,0)</f>
        <v>TS. Đào Thị Thu Trang</v>
      </c>
      <c r="AD138" s="126" t="str">
        <f>VLOOKUP(A138,[5]Sheet1!$A$1:$I$145,9,0)</f>
        <v>PGS.TS. Lê Xuân Bá</v>
      </c>
      <c r="AE138" s="126" t="str">
        <f>VLOOKUP(A138,[5]Sheet1!$A$1:$L$146,12,0)</f>
        <v>ngày 4 tháng 1 năm 2021</v>
      </c>
      <c r="AF138" s="119" t="e">
        <f>VLOOKUP(A138,'DS 4.2020'!A138:AF288,32,)</f>
        <v>#N/A</v>
      </c>
      <c r="AG138" s="119" t="e">
        <f>VLOOKUP(A138,'DS 4.2020'!A138:AG288,33,0)</f>
        <v>#N/A</v>
      </c>
      <c r="AH138" s="133"/>
      <c r="AI138" s="133"/>
      <c r="AJ138" s="2" t="e">
        <f>VLOOKUP(A139,[1]QLKT!$AA$10:$AC$111,3,0)</f>
        <v>#N/A</v>
      </c>
      <c r="AK138" s="2"/>
    </row>
    <row r="139" spans="1:37" ht="66">
      <c r="A139" s="21" t="str">
        <f t="shared" si="2"/>
        <v>Nguyễn Thu Trang 16/11/1994</v>
      </c>
      <c r="B139" s="119">
        <v>133</v>
      </c>
      <c r="C139" s="125">
        <f>VLOOKUP(A139,'[2]tong 2 dot'!$A$7:$C$359,3,0)</f>
        <v>18057648</v>
      </c>
      <c r="D139" s="121" t="s">
        <v>281</v>
      </c>
      <c r="E139" s="122" t="s">
        <v>501</v>
      </c>
      <c r="F139" s="123"/>
      <c r="G139" s="124" t="s">
        <v>512</v>
      </c>
      <c r="H139" s="119" t="str">
        <f>VLOOKUP(A139,'[2]tong 2 dot'!$A$7:$G$379,7,0)</f>
        <v>Hà Nội</v>
      </c>
      <c r="I139" s="119" t="str">
        <f>VLOOKUP(A139,'[2]tong 2 dot'!$A$7:$E$379,5,0)</f>
        <v>Nữ</v>
      </c>
      <c r="J139" s="119" t="s">
        <v>970</v>
      </c>
      <c r="K139" s="119" t="str">
        <f>VLOOKUP(A139,'[2]tong 2 dot'!$A$7:$J$379,10,0)</f>
        <v>QH-2018-E</v>
      </c>
      <c r="L139" s="119">
        <v>8310106</v>
      </c>
      <c r="M139" s="126" t="s">
        <v>337</v>
      </c>
      <c r="N139" s="126" t="s">
        <v>1208</v>
      </c>
      <c r="O139" s="119" t="str">
        <f>VLOOKUP(A139,'[3]fie nguon'!$C$2:$L$348,10,0)</f>
        <v>Thúc đẩy xuất khẩu gỗ Việt Nam sang thị trường Nhật Bản</v>
      </c>
      <c r="P139" s="119" t="str">
        <f>VLOOKUP(A139,'[3]fie nguon'!$C$2:$N$348,12,0)</f>
        <v>TS. Nguyễn Tiến Minh</v>
      </c>
      <c r="Q139" s="119" t="str">
        <f>VLOOKUP(A139,'[3]fie nguon'!$C$2:$O$348,13,0)</f>
        <v xml:space="preserve"> Trường ĐH Kinh tế, ĐHQG Hà Nội</v>
      </c>
      <c r="R139" s="119" t="str">
        <f>VLOOKUP(A139,'[3]fie nguon'!$C$2:$T$349,18,0)</f>
        <v>704/QĐ-ĐHKT ngày 19/03/2020</v>
      </c>
      <c r="S139" s="126">
        <v>3.27</v>
      </c>
      <c r="T139" s="128"/>
      <c r="U139" s="129">
        <v>8.9</v>
      </c>
      <c r="V139" s="130"/>
      <c r="W139" s="126" t="s">
        <v>33</v>
      </c>
      <c r="X139" s="119" t="str">
        <f>VLOOKUP(A139,'[2]tong 2 dot'!$A$7:$K$379,11,0)</f>
        <v>3286/QĐ-ĐHKT ngày 7/12/2018</v>
      </c>
      <c r="Y139" s="128" t="str">
        <f>VLOOKUP(A139,[5]Sheet1!$A$1:$M$145,13,0)</f>
        <v>3741 /QĐ-ĐHKT ngày 8 tháng 12 năm 2020</v>
      </c>
      <c r="Z139" s="126" t="str">
        <f>VLOOKUP(A139,[5]Sheet1!$A$1:$E$145,5,0)</f>
        <v>PGS.TS. Hà Văn Hội</v>
      </c>
      <c r="AA139" s="126" t="str">
        <f>VLOOKUP(A139,[5]Sheet1!$A$1:$F$145,6,0)</f>
        <v>PGS.TS. Bùi Thị Lý</v>
      </c>
      <c r="AB139" s="126" t="str">
        <f>VLOOKUP(A139,[5]Sheet1!$A$1:$G$145,7,0)</f>
        <v>PGS.TS. Trần Văn Tùng</v>
      </c>
      <c r="AC139" s="126" t="str">
        <f>VLOOKUP(A139,[5]Sheet1!$A$1:$H$145,8,0)</f>
        <v>TS. Nguyễn Thị Vũ Hà</v>
      </c>
      <c r="AD139" s="126" t="str">
        <f>VLOOKUP(A139,[5]Sheet1!$A$1:$I$145,9,0)</f>
        <v>PGS.TS. Nguyễn Xuân Thiên</v>
      </c>
      <c r="AE139" s="126" t="str">
        <f>VLOOKUP(A139,[5]Sheet1!$A$1:$L$146,12,0)</f>
        <v>ngày 23 tháng 12 năm 2020</v>
      </c>
      <c r="AF139" s="119" t="e">
        <f>VLOOKUP(A139,'DS 4.2020'!A139:AF289,32,)</f>
        <v>#N/A</v>
      </c>
      <c r="AG139" s="119" t="e">
        <f>VLOOKUP(A139,'DS 4.2020'!A139:AG289,33,0)</f>
        <v>#N/A</v>
      </c>
      <c r="AH139" s="133"/>
      <c r="AI139" s="133"/>
      <c r="AJ139" s="2" t="e">
        <f>VLOOKUP(A140,[1]QLKT!$AA$10:$AC$111,3,0)</f>
        <v>#N/A</v>
      </c>
      <c r="AK139" s="2"/>
    </row>
    <row r="140" spans="1:37" ht="66">
      <c r="A140" s="21" t="str">
        <f t="shared" si="2"/>
        <v>Nguyễn Thùy Trang 03/02/1991</v>
      </c>
      <c r="B140" s="119">
        <v>134</v>
      </c>
      <c r="C140" s="125">
        <f>VLOOKUP(A140,'[2]tong 2 dot'!$A$7:$C$359,3,0)</f>
        <v>18057742</v>
      </c>
      <c r="D140" s="121" t="s">
        <v>561</v>
      </c>
      <c r="E140" s="122" t="s">
        <v>501</v>
      </c>
      <c r="F140" s="123"/>
      <c r="G140" s="124" t="s">
        <v>562</v>
      </c>
      <c r="H140" s="119" t="str">
        <f>VLOOKUP(A140,'[2]tong 2 dot'!$A$7:$G$379,7,0)</f>
        <v>Hà Nội</v>
      </c>
      <c r="I140" s="119" t="str">
        <f>VLOOKUP(A140,'[2]tong 2 dot'!$A$7:$E$379,5,0)</f>
        <v>Nữ</v>
      </c>
      <c r="J140" s="119" t="s">
        <v>660</v>
      </c>
      <c r="K140" s="119" t="str">
        <f>VLOOKUP(A140,'[2]tong 2 dot'!$A$7:$J$379,10,0)</f>
        <v>QH-2018-E</v>
      </c>
      <c r="L140" s="119">
        <v>8340201</v>
      </c>
      <c r="M140" s="126"/>
      <c r="N140" s="126" t="s">
        <v>1208</v>
      </c>
      <c r="O140" s="119" t="str">
        <f>VLOOKUP(A140,'[3]fie nguon'!$C$2:$L$348,10,0)</f>
        <v>Quản trị dòng tiền tại công ty TNHH Phân phối Công nghệ và Dịch vụ mới Rồng Việt</v>
      </c>
      <c r="P140" s="119" t="str">
        <f>VLOOKUP(A140,'[3]fie nguon'!$C$2:$N$348,12,0)</f>
        <v>TS. Đỗ Hồng Nhung</v>
      </c>
      <c r="Q140" s="119" t="str">
        <f>VLOOKUP(A140,'[3]fie nguon'!$C$2:$O$348,13,0)</f>
        <v>Trường ĐH Kinh tế Quốc dân</v>
      </c>
      <c r="R140" s="119" t="str">
        <f>VLOOKUP(A140,'[3]fie nguon'!$C$2:$T$349,18,0)</f>
        <v>687/QĐ-ĐHKT ngày 19/03/2020</v>
      </c>
      <c r="S140" s="126">
        <v>3.27</v>
      </c>
      <c r="T140" s="128"/>
      <c r="U140" s="129">
        <v>8.5</v>
      </c>
      <c r="V140" s="130"/>
      <c r="W140" s="126" t="s">
        <v>37</v>
      </c>
      <c r="X140" s="119" t="str">
        <f>VLOOKUP(A140,'[2]tong 2 dot'!$A$7:$K$379,11,0)</f>
        <v>3286/QĐ-ĐHKT ngày 7/12/2018</v>
      </c>
      <c r="Y140" s="128" t="str">
        <f>VLOOKUP(A140,[5]Sheet1!$A$1:$M$145,13,0)</f>
        <v>3824 /QĐ-ĐHKT ngày 11 tháng 12 năm 2020</v>
      </c>
      <c r="Z140" s="126" t="str">
        <f>VLOOKUP(A140,[5]Sheet1!$A$1:$E$145,5,0)</f>
        <v>PGS.TS. Trịnh Thị Hoa Mai</v>
      </c>
      <c r="AA140" s="126" t="str">
        <f>VLOOKUP(A140,[5]Sheet1!$A$1:$F$145,6,0)</f>
        <v>PGS.TS. Nguyễn Thanh Phương</v>
      </c>
      <c r="AB140" s="126" t="str">
        <f>VLOOKUP(A140,[5]Sheet1!$A$1:$G$145,7,0)</f>
        <v>PGS.TS. Mai Thu Hiền</v>
      </c>
      <c r="AC140" s="126" t="str">
        <f>VLOOKUP(A140,[5]Sheet1!$A$1:$H$145,8,0)</f>
        <v>TS. Vũ Thị Loan</v>
      </c>
      <c r="AD140" s="126" t="str">
        <f>VLOOKUP(A140,[5]Sheet1!$A$1:$I$145,9,0)</f>
        <v>TS. Trần Thị Vân Anh</v>
      </c>
      <c r="AE140" s="126" t="str">
        <f>VLOOKUP(A140,[5]Sheet1!$A$1:$L$146,12,0)</f>
        <v>ngày 24 tháng 12 năm 2020</v>
      </c>
      <c r="AF140" s="119" t="e">
        <f>VLOOKUP(A140,'DS 4.2020'!A140:AF290,32,)</f>
        <v>#N/A</v>
      </c>
      <c r="AG140" s="119" t="e">
        <f>VLOOKUP(A140,'DS 4.2020'!A140:AG290,33,0)</f>
        <v>#N/A</v>
      </c>
      <c r="AH140" s="133" t="s">
        <v>1290</v>
      </c>
      <c r="AI140" s="133"/>
      <c r="AJ140" s="2" t="e">
        <f>VLOOKUP(A141,[1]QLKT!$AA$10:$AC$111,3,0)</f>
        <v>#N/A</v>
      </c>
      <c r="AK140" s="2"/>
    </row>
    <row r="141" spans="1:37" ht="66">
      <c r="A141" s="21" t="str">
        <f t="shared" si="2"/>
        <v>Trần Thị Kim Trang 18/04/1983</v>
      </c>
      <c r="B141" s="119">
        <v>135</v>
      </c>
      <c r="C141" s="125">
        <f>VLOOKUP(A141,'[2]tong 2 dot'!$A$7:$C$359,3,0)</f>
        <v>18057677</v>
      </c>
      <c r="D141" s="121" t="s">
        <v>540</v>
      </c>
      <c r="E141" s="122" t="s">
        <v>501</v>
      </c>
      <c r="F141" s="123"/>
      <c r="G141" s="124" t="s">
        <v>541</v>
      </c>
      <c r="H141" s="119" t="str">
        <f>VLOOKUP(A141,'[2]tong 2 dot'!$A$7:$G$379,7,0)</f>
        <v>Hà Giang</v>
      </c>
      <c r="I141" s="119" t="str">
        <f>VLOOKUP(A141,'[2]tong 2 dot'!$A$7:$E$379,5,0)</f>
        <v>Nữ</v>
      </c>
      <c r="J141" s="119" t="str">
        <f>VLOOKUP(A141,'[2]tong 2 dot'!$A$7:$H$379,8,0)</f>
        <v>Kế toán</v>
      </c>
      <c r="K141" s="119" t="str">
        <f>VLOOKUP(A141,'[2]tong 2 dot'!$A$7:$J$379,10,0)</f>
        <v>QH-2018-E</v>
      </c>
      <c r="L141" s="119">
        <v>8340301</v>
      </c>
      <c r="M141" s="119" t="s">
        <v>292</v>
      </c>
      <c r="N141" s="126" t="s">
        <v>1208</v>
      </c>
      <c r="O141" s="119" t="s">
        <v>542</v>
      </c>
      <c r="P141" s="119" t="str">
        <f>VLOOKUP(A141,'[3]fie nguon'!$C$2:$N$348,12,0)</f>
        <v>TS. Trần Thế Nữ</v>
      </c>
      <c r="Q141" s="119" t="str">
        <f>VLOOKUP(A141,'[3]fie nguon'!$C$2:$O$348,13,0)</f>
        <v xml:space="preserve"> Trường ĐH Kinh tế, ĐHQG Hà Nội</v>
      </c>
      <c r="R141" s="119" t="str">
        <f>VLOOKUP(A141,'[3]fie nguon'!$C$2:$T$349,18,0)</f>
        <v>656/QĐ-ĐHKT ngày 19/03/2020</v>
      </c>
      <c r="S141" s="126">
        <v>3.38</v>
      </c>
      <c r="T141" s="128"/>
      <c r="U141" s="129">
        <v>8.6</v>
      </c>
      <c r="V141" s="130"/>
      <c r="W141" s="126" t="s">
        <v>33</v>
      </c>
      <c r="X141" s="119" t="str">
        <f>VLOOKUP(A141,'[2]tong 2 dot'!$A$7:$K$379,11,0)</f>
        <v>3286/QĐ-ĐHKT ngày 7/12/2018</v>
      </c>
      <c r="Y141" s="128" t="str">
        <f>VLOOKUP(A141,[5]Sheet1!$A$1:$M$145,13,0)</f>
        <v>3755 /QĐ-ĐHKT ngày 8 tháng 12 năm 2020</v>
      </c>
      <c r="Z141" s="126" t="str">
        <f>VLOOKUP(A141,[5]Sheet1!$A$1:$E$145,5,0)</f>
        <v>TS. Phạm Minh Tuấn</v>
      </c>
      <c r="AA141" s="126" t="str">
        <f>VLOOKUP(A141,[5]Sheet1!$A$1:$F$145,6,0)</f>
        <v>PGS.TS. Nguyễn Thị Thu Hằng</v>
      </c>
      <c r="AB141" s="126" t="str">
        <f>VLOOKUP(A141,[5]Sheet1!$A$1:$G$145,7,0)</f>
        <v>PGS.TS. Mai Ngọc Anh</v>
      </c>
      <c r="AC141" s="126" t="str">
        <f>VLOOKUP(A141,[5]Sheet1!$A$1:$H$145,8,0)</f>
        <v>TS. Đỗ Kiều Oanh</v>
      </c>
      <c r="AD141" s="126" t="str">
        <f>VLOOKUP(A141,[5]Sheet1!$A$1:$I$145,9,0)</f>
        <v>TS. Nguyễn Thị Hương Liên</v>
      </c>
      <c r="AE141" s="126" t="str">
        <f>VLOOKUP(A141,[5]Sheet1!$A$1:$L$146,12,0)</f>
        <v>ngày 23 tháng 12 năm 2020</v>
      </c>
      <c r="AF141" s="119" t="e">
        <f>VLOOKUP(A141,'DS 4.2020'!A141:AF291,32,)</f>
        <v>#N/A</v>
      </c>
      <c r="AG141" s="119" t="e">
        <f>VLOOKUP(A141,'DS 4.2020'!A141:AG291,33,0)</f>
        <v>#N/A</v>
      </c>
      <c r="AH141" s="133"/>
      <c r="AI141" s="133"/>
      <c r="AJ141" s="2" t="e">
        <f>VLOOKUP(A142,[1]QLKT!$AA$10:$AC$111,3,0)</f>
        <v>#N/A</v>
      </c>
      <c r="AK141" s="2"/>
    </row>
    <row r="142" spans="1:37" ht="66">
      <c r="A142" s="21" t="str">
        <f t="shared" si="2"/>
        <v>Nguyễn Thị Ngọc Trinh 04/12/1985</v>
      </c>
      <c r="B142" s="119">
        <v>136</v>
      </c>
      <c r="C142" s="125">
        <f>VLOOKUP(A142,'[2]tong 2 dot'!$A$7:$C$359,3,0)</f>
        <v>18057678</v>
      </c>
      <c r="D142" s="121" t="s">
        <v>390</v>
      </c>
      <c r="E142" s="122" t="s">
        <v>391</v>
      </c>
      <c r="F142" s="123"/>
      <c r="G142" s="124" t="s">
        <v>392</v>
      </c>
      <c r="H142" s="119" t="str">
        <f>VLOOKUP(A142,'[2]tong 2 dot'!$A$7:$G$379,7,0)</f>
        <v>Tiền Giang</v>
      </c>
      <c r="I142" s="119" t="str">
        <f>VLOOKUP(A142,'[2]tong 2 dot'!$A$7:$E$379,5,0)</f>
        <v>Nữ</v>
      </c>
      <c r="J142" s="119" t="str">
        <f>VLOOKUP(A142,'[2]tong 2 dot'!$A$7:$H$379,8,0)</f>
        <v>Kế toán</v>
      </c>
      <c r="K142" s="119" t="str">
        <f>VLOOKUP(A142,'[2]tong 2 dot'!$A$7:$J$379,10,0)</f>
        <v>QH-2018-E</v>
      </c>
      <c r="L142" s="119">
        <v>8340301</v>
      </c>
      <c r="M142" s="126" t="s">
        <v>292</v>
      </c>
      <c r="N142" s="126" t="s">
        <v>1208</v>
      </c>
      <c r="O142" s="119" t="str">
        <f>VLOOKUP(A142,'[3]fie nguon'!$C$2:$L$348,10,0)</f>
        <v>Vận dụng thẻ điểm cân bằng đánh giá hiệu quả hoạt động tại Trung tâm kinh doanh VNPT Tiền Giang</v>
      </c>
      <c r="P142" s="119" t="str">
        <f>VLOOKUP(A142,'[3]fie nguon'!$C$2:$N$348,12,0)</f>
        <v>TS. Nguyễn Thị Hương Liên</v>
      </c>
      <c r="Q142" s="119" t="str">
        <f>VLOOKUP(A142,'[3]fie nguon'!$C$2:$O$348,13,0)</f>
        <v xml:space="preserve"> Trường ĐH Kinh tế, ĐHQG Hà Nội</v>
      </c>
      <c r="R142" s="119" t="str">
        <f>VLOOKUP(A142,'[3]fie nguon'!$C$2:$T$349,18,0)</f>
        <v>647/QĐ-ĐHKT ngày 19/03/2020</v>
      </c>
      <c r="S142" s="126">
        <v>3.4</v>
      </c>
      <c r="T142" s="128"/>
      <c r="U142" s="129">
        <v>8.6999999999999993</v>
      </c>
      <c r="V142" s="130"/>
      <c r="W142" s="126" t="s">
        <v>33</v>
      </c>
      <c r="X142" s="119" t="str">
        <f>VLOOKUP(A142,'[2]tong 2 dot'!$A$7:$K$379,11,0)</f>
        <v>3286/QĐ-ĐHKT ngày 7/12/2018</v>
      </c>
      <c r="Y142" s="128" t="str">
        <f>VLOOKUP(A142,[5]Sheet1!$A$1:$M$145,13,0)</f>
        <v>3759 /QĐ-ĐHKT ngày 8 tháng 12 năm 2020</v>
      </c>
      <c r="Z142" s="126" t="str">
        <f>VLOOKUP(A142,[5]Sheet1!$A$1:$E$145,5,0)</f>
        <v>PGS.TS. Nguyễn Hữu Ánh </v>
      </c>
      <c r="AA142" s="126" t="str">
        <f>VLOOKUP(A142,[5]Sheet1!$A$1:$F$145,6,0)</f>
        <v>TS. Nguyễn Thị Diệu Thu</v>
      </c>
      <c r="AB142" s="126" t="str">
        <f>VLOOKUP(A142,[5]Sheet1!$A$1:$G$145,7,0)</f>
        <v>TS. Phan Thị Anh Đào </v>
      </c>
      <c r="AC142" s="126" t="str">
        <f>VLOOKUP(A142,[5]Sheet1!$A$1:$H$145,8,0)</f>
        <v>TS. Nguyễn Thị Thanh Hải</v>
      </c>
      <c r="AD142" s="126" t="str">
        <f>VLOOKUP(A142,[5]Sheet1!$A$1:$I$145,9,0)</f>
        <v>TS. Trần Thế Nữ</v>
      </c>
      <c r="AE142" s="126" t="str">
        <f>VLOOKUP(A142,[5]Sheet1!$A$1:$L$146,12,0)</f>
        <v>ngày 26 tháng 12 năm 2020</v>
      </c>
      <c r="AF142" s="119" t="e">
        <f>VLOOKUP(A142,'DS 4.2020'!A142:AF292,32,)</f>
        <v>#N/A</v>
      </c>
      <c r="AG142" s="119" t="e">
        <f>VLOOKUP(A142,'DS 4.2020'!A142:AG292,33,0)</f>
        <v>#N/A</v>
      </c>
      <c r="AH142" s="133" t="s">
        <v>1290</v>
      </c>
      <c r="AI142" s="133"/>
      <c r="AJ142" s="2" t="e">
        <f>VLOOKUP(A143,[1]QLKT!$AA$10:$AC$111,3,0)</f>
        <v>#N/A</v>
      </c>
      <c r="AK142" s="2"/>
    </row>
    <row r="143" spans="1:37" ht="115.5">
      <c r="A143" s="21" t="str">
        <f t="shared" si="2"/>
        <v>Dương Quang Trung 01/09/1975</v>
      </c>
      <c r="B143" s="119">
        <v>137</v>
      </c>
      <c r="C143" s="125">
        <v>16055065</v>
      </c>
      <c r="D143" s="121" t="s">
        <v>1091</v>
      </c>
      <c r="E143" s="122" t="s">
        <v>308</v>
      </c>
      <c r="F143" s="123" t="s">
        <v>1092</v>
      </c>
      <c r="G143" s="124" t="s">
        <v>1093</v>
      </c>
      <c r="H143" s="119" t="s">
        <v>748</v>
      </c>
      <c r="I143" s="119" t="s">
        <v>35</v>
      </c>
      <c r="J143" s="119" t="s">
        <v>1094</v>
      </c>
      <c r="K143" s="119" t="s">
        <v>116</v>
      </c>
      <c r="L143" s="119">
        <v>8340101</v>
      </c>
      <c r="M143" s="126"/>
      <c r="N143" s="126" t="s">
        <v>1208</v>
      </c>
      <c r="O143" s="119" t="s">
        <v>1095</v>
      </c>
      <c r="P143" s="119" t="s">
        <v>833</v>
      </c>
      <c r="Q143" s="119" t="s">
        <v>120</v>
      </c>
      <c r="R143" s="119" t="s">
        <v>1096</v>
      </c>
      <c r="S143" s="126">
        <v>2.56</v>
      </c>
      <c r="T143" s="128"/>
      <c r="U143" s="129">
        <v>8.6</v>
      </c>
      <c r="V143" s="130" t="e">
        <v>#N/A</v>
      </c>
      <c r="W143" s="126" t="s">
        <v>33</v>
      </c>
      <c r="X143" s="119" t="s">
        <v>979</v>
      </c>
      <c r="Y143" s="128" t="str">
        <f>VLOOKUP(A143,[5]Sheet1!$A$1:$M$145,13,0)</f>
        <v>3860 /QĐ-ĐHKT ngày 14 tháng 12 năm 2020</v>
      </c>
      <c r="Z143" s="126" t="str">
        <f>VLOOKUP(A143,[5]Sheet1!$A$1:$E$145,5,0)</f>
        <v>PGS.TS. Hoàng Văn Hải</v>
      </c>
      <c r="AA143" s="126" t="str">
        <f>VLOOKUP(A143,[5]Sheet1!$A$1:$F$145,6,0)</f>
        <v>PGS.TS. Nguyễn Hồng Thái</v>
      </c>
      <c r="AB143" s="126" t="str">
        <f>VLOOKUP(A143,[5]Sheet1!$A$1:$G$145,7,0)</f>
        <v>TS. Đỗ Xuân Trường</v>
      </c>
      <c r="AC143" s="126" t="str">
        <f>VLOOKUP(A143,[5]Sheet1!$A$1:$H$145,8,0)</f>
        <v>TS. Đặng Thị Hương</v>
      </c>
      <c r="AD143" s="126" t="str">
        <f>VLOOKUP(A143,[5]Sheet1!$A$1:$I$145,9,0)</f>
        <v>TS. Trương Đức Thao</v>
      </c>
      <c r="AE143" s="126" t="str">
        <f>VLOOKUP(A143,[5]Sheet1!$A$1:$L$146,12,0)</f>
        <v>ngày 25 tháng 12 năm 2020</v>
      </c>
      <c r="AF143" s="119" t="str">
        <f>VLOOKUP(A143,'DS 4.2020'!A143:AF293,32,)</f>
        <v>0961756969</v>
      </c>
      <c r="AG143" s="119" t="str">
        <f>VLOOKUP(A143,'DS 4.2020'!A143:AG293,33,0)</f>
        <v>dquangtrung@gmail.com</v>
      </c>
      <c r="AH143" s="136" t="s">
        <v>1290</v>
      </c>
      <c r="AI143" s="136"/>
      <c r="AJ143" s="2" t="str">
        <f>VLOOKUP(A144,[1]QLKT!$AA$10:$AC$111,3,0)</f>
        <v>a</v>
      </c>
      <c r="AK143" s="2"/>
    </row>
    <row r="144" spans="1:37" ht="66">
      <c r="A144" s="21" t="str">
        <f t="shared" si="2"/>
        <v>Nguyễn Hà Trung 12/12/1992</v>
      </c>
      <c r="B144" s="119">
        <v>138</v>
      </c>
      <c r="C144" s="125">
        <f>VLOOKUP(A144,'[2]tong 2 dot'!$A$7:$C$359,3,0)</f>
        <v>18057583</v>
      </c>
      <c r="D144" s="121" t="s">
        <v>307</v>
      </c>
      <c r="E144" s="122" t="s">
        <v>308</v>
      </c>
      <c r="F144" s="123"/>
      <c r="G144" s="124" t="s">
        <v>309</v>
      </c>
      <c r="H144" s="119" t="str">
        <f>VLOOKUP(A144,'[2]tong 2 dot'!$A$7:$G$379,7,0)</f>
        <v>Hà Nội</v>
      </c>
      <c r="I144" s="119" t="str">
        <f>VLOOKUP(A144,'[2]tong 2 dot'!$A$7:$E$379,5,0)</f>
        <v>Nam</v>
      </c>
      <c r="J144" s="119" t="s">
        <v>40</v>
      </c>
      <c r="K144" s="119" t="str">
        <f>VLOOKUP(A144,'[2]tong 2 dot'!$A$7:$J$379,10,0)</f>
        <v>QH-2018-E</v>
      </c>
      <c r="L144" s="119">
        <v>8340410</v>
      </c>
      <c r="M144" s="126" t="s">
        <v>100</v>
      </c>
      <c r="N144" s="126" t="s">
        <v>1208</v>
      </c>
      <c r="O144" s="119" t="str">
        <f>VLOOKUP(A144,'[3]fie nguon'!$C$2:$L$348,10,0)</f>
        <v>Quản lý tài chính tại công ty cổ phần may Phương Đông</v>
      </c>
      <c r="P144" s="119" t="str">
        <f>VLOOKUP(A144,'[3]fie nguon'!$C$2:$N$348,12,0)</f>
        <v>TS. Lê Thị Hồng Điệp</v>
      </c>
      <c r="Q144" s="119" t="str">
        <f>VLOOKUP(A144,'[3]fie nguon'!$C$2:$O$348,13,0)</f>
        <v xml:space="preserve"> Trường ĐH Kinh tế, ĐHQG Hà Nội</v>
      </c>
      <c r="R144" s="119" t="str">
        <f>VLOOKUP(A144,'[3]fie nguon'!$C$2:$T$349,18,0)</f>
        <v>586/QĐ-ĐHKT ngày 19/03/2020</v>
      </c>
      <c r="S144" s="126">
        <v>3.23</v>
      </c>
      <c r="T144" s="128"/>
      <c r="U144" s="129">
        <v>8.4</v>
      </c>
      <c r="V144" s="130"/>
      <c r="W144" s="126" t="s">
        <v>33</v>
      </c>
      <c r="X144" s="119" t="str">
        <f>VLOOKUP(A144,'[2]tong 2 dot'!$A$7:$K$379,11,0)</f>
        <v>3286/QĐ-ĐHKT ngày 7/12/2018</v>
      </c>
      <c r="Y144" s="128" t="str">
        <f>VLOOKUP(A144,[5]Sheet1!$A$1:$M$145,13,0)</f>
        <v>4033 /QĐ-ĐHKT ngày 21 tháng 12 năm 2020</v>
      </c>
      <c r="Z144" s="126" t="str">
        <f>VLOOKUP(A144,[5]Sheet1!$A$1:$E$145,5,0)</f>
        <v>PGS.TS. Lê Danh Tốn</v>
      </c>
      <c r="AA144" s="126" t="str">
        <f>VLOOKUP(A144,[5]Sheet1!$A$1:$F$145,6,0)</f>
        <v>PGS.TS. Đỗ Hữu Tùng</v>
      </c>
      <c r="AB144" s="126" t="str">
        <f>VLOOKUP(A144,[5]Sheet1!$A$1:$G$145,7,0)</f>
        <v>TS. Vũ Văn Hưởng</v>
      </c>
      <c r="AC144" s="126" t="str">
        <f>VLOOKUP(A144,[5]Sheet1!$A$1:$H$145,8,0)</f>
        <v>TS. Hoàng Thị Hương</v>
      </c>
      <c r="AD144" s="126" t="str">
        <f>VLOOKUP(A144,[5]Sheet1!$A$1:$I$145,9,0)</f>
        <v>TS. Nguyễn Thế Hùng.</v>
      </c>
      <c r="AE144" s="126" t="str">
        <f>VLOOKUP(A144,[5]Sheet1!$A$1:$L$146,12,0)</f>
        <v>ngày 5 tháng 1 năm 2021</v>
      </c>
      <c r="AF144" s="119" t="e">
        <f>VLOOKUP(A144,'DS 4.2020'!A144:AF294,32,)</f>
        <v>#N/A</v>
      </c>
      <c r="AG144" s="119" t="e">
        <f>VLOOKUP(A144,'DS 4.2020'!A144:AG294,33,0)</f>
        <v>#N/A</v>
      </c>
      <c r="AH144" s="136" t="s">
        <v>1290</v>
      </c>
      <c r="AI144" s="136"/>
      <c r="AJ144" s="2" t="e">
        <f>VLOOKUP(A145,[1]QLKT!$AA$10:$AC$111,3,0)</f>
        <v>#N/A</v>
      </c>
      <c r="AK144" s="2"/>
    </row>
    <row r="145" spans="1:37" ht="115.5">
      <c r="A145" s="21" t="str">
        <f t="shared" si="2"/>
        <v>Nguyễn Hà Trung 16/03/1979</v>
      </c>
      <c r="B145" s="119">
        <v>139</v>
      </c>
      <c r="C145" s="125">
        <v>17058421</v>
      </c>
      <c r="D145" s="121" t="s">
        <v>307</v>
      </c>
      <c r="E145" s="122" t="s">
        <v>308</v>
      </c>
      <c r="F145" s="123" t="s">
        <v>1238</v>
      </c>
      <c r="G145" s="124" t="s">
        <v>1239</v>
      </c>
      <c r="H145" s="119" t="s">
        <v>42</v>
      </c>
      <c r="I145" s="119" t="s">
        <v>35</v>
      </c>
      <c r="J145" s="119" t="s">
        <v>40</v>
      </c>
      <c r="K145" s="119" t="s">
        <v>39</v>
      </c>
      <c r="L145" s="119">
        <v>8340410</v>
      </c>
      <c r="M145" s="126" t="s">
        <v>100</v>
      </c>
      <c r="N145" s="126" t="s">
        <v>1208</v>
      </c>
      <c r="O145" s="119" t="s">
        <v>1240</v>
      </c>
      <c r="P145" s="119" t="s">
        <v>1226</v>
      </c>
      <c r="Q145" s="119" t="s">
        <v>1241</v>
      </c>
      <c r="R145" s="119" t="s">
        <v>1242</v>
      </c>
      <c r="S145" s="126">
        <v>2.76</v>
      </c>
      <c r="T145" s="128"/>
      <c r="U145" s="129">
        <v>8.6</v>
      </c>
      <c r="V145" s="130"/>
      <c r="W145" s="126" t="s">
        <v>33</v>
      </c>
      <c r="X145" s="119" t="s">
        <v>45</v>
      </c>
      <c r="Y145" s="128" t="str">
        <f>VLOOKUP(A145,[5]Sheet1!$A$1:$M$145,13,0)</f>
        <v>4034 /QĐ-ĐHKT ngày 21 tháng 12 năm 2020</v>
      </c>
      <c r="Z145" s="126" t="str">
        <f>VLOOKUP(A145,[5]Sheet1!$A$1:$E$145,5,0)</f>
        <v>PGS.TS. Lê Danh Tốn</v>
      </c>
      <c r="AA145" s="126" t="str">
        <f>VLOOKUP(A145,[5]Sheet1!$A$1:$F$145,6,0)</f>
        <v>TS. Vũ Văn Hưởng</v>
      </c>
      <c r="AB145" s="126" t="str">
        <f>VLOOKUP(A145,[5]Sheet1!$A$1:$G$145,7,0)</f>
        <v>PGS.TS. Đỗ Hữu Tùng</v>
      </c>
      <c r="AC145" s="126" t="str">
        <f>VLOOKUP(A145,[5]Sheet1!$A$1:$H$145,8,0)</f>
        <v>TS. Hoàng Thị Hương</v>
      </c>
      <c r="AD145" s="126" t="str">
        <f>VLOOKUP(A145,[5]Sheet1!$A$1:$I$145,9,0)</f>
        <v>TS. Nguyễn Thế Hùng.</v>
      </c>
      <c r="AE145" s="126" t="str">
        <f>VLOOKUP(A145,[5]Sheet1!$A$1:$L$146,12,0)</f>
        <v>ngày 5 tháng 1 năm 2021</v>
      </c>
      <c r="AF145" s="119" t="str">
        <f>VLOOKUP(A145,'DS 4.2020'!A145:AF295,32,)</f>
        <v>0904236666</v>
      </c>
      <c r="AG145" s="119" t="str">
        <f>VLOOKUP(A145,'DS 4.2020'!A145:AG295,33,0)</f>
        <v>hatrungtax66@gmail.com</v>
      </c>
      <c r="AH145" s="136" t="s">
        <v>1290</v>
      </c>
      <c r="AI145" s="136"/>
      <c r="AJ145" s="2" t="e">
        <f>VLOOKUP(A146,[1]QLKT!$AA$10:$AC$111,3,0)</f>
        <v>#N/A</v>
      </c>
      <c r="AK145" s="2"/>
    </row>
    <row r="146" spans="1:37" ht="115.5">
      <c r="A146" s="21" t="str">
        <f t="shared" si="2"/>
        <v>Nguyễn Hữu Trường 18/10/1990</v>
      </c>
      <c r="B146" s="119">
        <v>140</v>
      </c>
      <c r="C146" s="125">
        <v>16055300</v>
      </c>
      <c r="D146" s="121" t="s">
        <v>344</v>
      </c>
      <c r="E146" s="122" t="s">
        <v>345</v>
      </c>
      <c r="F146" s="123" t="s">
        <v>346</v>
      </c>
      <c r="G146" s="124" t="s">
        <v>347</v>
      </c>
      <c r="H146" s="119" t="s">
        <v>348</v>
      </c>
      <c r="I146" s="119" t="s">
        <v>35</v>
      </c>
      <c r="J146" s="119" t="s">
        <v>251</v>
      </c>
      <c r="K146" s="119" t="s">
        <v>116</v>
      </c>
      <c r="L146" s="119">
        <v>8340101</v>
      </c>
      <c r="M146" s="126"/>
      <c r="N146" s="126" t="s">
        <v>1208</v>
      </c>
      <c r="O146" s="119" t="s">
        <v>349</v>
      </c>
      <c r="P146" s="119" t="s">
        <v>350</v>
      </c>
      <c r="Q146" s="119" t="s">
        <v>255</v>
      </c>
      <c r="R146" s="119" t="s">
        <v>351</v>
      </c>
      <c r="S146" s="126">
        <v>2.84</v>
      </c>
      <c r="T146" s="128"/>
      <c r="U146" s="129">
        <v>8.4</v>
      </c>
      <c r="V146" s="130" t="e">
        <v>#N/A</v>
      </c>
      <c r="W146" s="126" t="s">
        <v>33</v>
      </c>
      <c r="X146" s="119" t="s">
        <v>257</v>
      </c>
      <c r="Y146" s="128" t="str">
        <f>VLOOKUP(A146,[5]Sheet1!$A$1:$M$145,13,0)</f>
        <v>3873 /QĐ-ĐHKT ngày 14 tháng 12 năm 2020</v>
      </c>
      <c r="Z146" s="126" t="str">
        <f>VLOOKUP(A146,[5]Sheet1!$A$1:$E$145,5,0)</f>
        <v>PGS.TS. Nguyễn Mạnh Tuân</v>
      </c>
      <c r="AA146" s="126" t="str">
        <f>VLOOKUP(A146,[5]Sheet1!$A$1:$F$145,6,0)</f>
        <v>TS. Trần Kim Hào</v>
      </c>
      <c r="AB146" s="126" t="str">
        <f>VLOOKUP(A146,[5]Sheet1!$A$1:$G$145,7,0)</f>
        <v>TS. Trương Minh Đức</v>
      </c>
      <c r="AC146" s="126" t="str">
        <f>VLOOKUP(A146,[5]Sheet1!$A$1:$H$145,8,0)</f>
        <v>TS. Lưu Hữu Văn</v>
      </c>
      <c r="AD146" s="126" t="str">
        <f>VLOOKUP(A146,[5]Sheet1!$A$1:$I$145,9,0)</f>
        <v>TS. Trần Việt Thảo</v>
      </c>
      <c r="AE146" s="126" t="str">
        <f>VLOOKUP(A146,[5]Sheet1!$A$1:$L$146,12,0)</f>
        <v>ngày 24 tháng 12 năm 2020</v>
      </c>
      <c r="AF146" s="119" t="e">
        <f>VLOOKUP(A146,'DS 4.2020'!A146:AF296,32,)</f>
        <v>#N/A</v>
      </c>
      <c r="AG146" s="119" t="e">
        <f>VLOOKUP(A146,'DS 4.2020'!A146:AG296,33,0)</f>
        <v>#N/A</v>
      </c>
      <c r="AH146" s="136" t="s">
        <v>1290</v>
      </c>
      <c r="AI146" s="136"/>
      <c r="AJ146" s="2" t="e">
        <f>VLOOKUP(A147,[1]QLKT!$AA$10:$AC$111,3,0)</f>
        <v>#N/A</v>
      </c>
      <c r="AK146" s="2"/>
    </row>
    <row r="147" spans="1:37" ht="66">
      <c r="A147" s="21" t="str">
        <f t="shared" si="2"/>
        <v>Nông Hoa Xuân 20/03/1988</v>
      </c>
      <c r="B147" s="119">
        <v>141</v>
      </c>
      <c r="C147" s="125">
        <f>VLOOKUP(A147,'[2]tong 2 dot'!$A$7:$C$359,3,0)</f>
        <v>18057650</v>
      </c>
      <c r="D147" s="121" t="s">
        <v>517</v>
      </c>
      <c r="E147" s="122" t="s">
        <v>228</v>
      </c>
      <c r="F147" s="123"/>
      <c r="G147" s="124" t="s">
        <v>518</v>
      </c>
      <c r="H147" s="119" t="str">
        <f>VLOOKUP(A147,'[2]tong 2 dot'!$A$7:$G$379,7,0)</f>
        <v>Lạng Sơn</v>
      </c>
      <c r="I147" s="119" t="str">
        <f>VLOOKUP(A147,'[2]tong 2 dot'!$A$7:$E$379,5,0)</f>
        <v>Nam</v>
      </c>
      <c r="J147" s="119" t="s">
        <v>970</v>
      </c>
      <c r="K147" s="119" t="str">
        <f>VLOOKUP(A147,'[2]tong 2 dot'!$A$7:$J$379,10,0)</f>
        <v>QH-2018-E</v>
      </c>
      <c r="L147" s="119">
        <v>8310106</v>
      </c>
      <c r="M147" s="126" t="s">
        <v>337</v>
      </c>
      <c r="N147" s="126" t="s">
        <v>1208</v>
      </c>
      <c r="O147" s="119" t="str">
        <f>VLOOKUP(A147,'[3]fie nguon'!$C$2:$L$348,10,0)</f>
        <v>Nhâp khẩu thép từ một số nước Đông Bắc Á và tác động tới ngành thép Việt Nam</v>
      </c>
      <c r="P147" s="119" t="str">
        <f>VLOOKUP(A147,'[3]fie nguon'!$C$2:$N$348,12,0)</f>
        <v>PGS.TS Hà Văn Hội</v>
      </c>
      <c r="Q147" s="119" t="str">
        <f>VLOOKUP(A147,'[3]fie nguon'!$C$2:$O$348,13,0)</f>
        <v xml:space="preserve"> Trường ĐH Kinh tế, ĐHQG Hà Nội</v>
      </c>
      <c r="R147" s="119" t="str">
        <f>VLOOKUP(A147,'[3]fie nguon'!$C$2:$T$349,18,0)</f>
        <v>706/QĐ-ĐHKT ngày 19/03/2020</v>
      </c>
      <c r="S147" s="126">
        <v>3.68</v>
      </c>
      <c r="T147" s="128"/>
      <c r="U147" s="129">
        <v>8.4</v>
      </c>
      <c r="V147" s="130"/>
      <c r="W147" s="126" t="s">
        <v>33</v>
      </c>
      <c r="X147" s="119" t="str">
        <f>VLOOKUP(A147,'[2]tong 2 dot'!$A$7:$K$379,11,0)</f>
        <v>3286/QĐ-ĐHKT ngày 7/12/2018</v>
      </c>
      <c r="Y147" s="128" t="str">
        <f>VLOOKUP(A147,[5]Sheet1!$A$1:$M$145,13,0)</f>
        <v>3740 /QĐ-ĐHKT ngày 8 tháng 12 năm 2020</v>
      </c>
      <c r="Z147" s="126" t="str">
        <f>VLOOKUP(A147,[5]Sheet1!$A$1:$E$145,5,0)</f>
        <v>PGS.TS. Nguyễn Anh Thu</v>
      </c>
      <c r="AA147" s="126" t="str">
        <f>VLOOKUP(A147,[5]Sheet1!$A$1:$F$145,6,0)</f>
        <v>PGS.TS. Đào Ngọc Tiến</v>
      </c>
      <c r="AB147" s="126" t="str">
        <f>VLOOKUP(A147,[5]Sheet1!$A$1:$G$145,7,0)</f>
        <v>TS. Nguyễn Tiến Dũng</v>
      </c>
      <c r="AC147" s="126" t="str">
        <f>VLOOKUP(A147,[5]Sheet1!$A$1:$H$145,8,0)</f>
        <v>TS. Trần Việt Dung</v>
      </c>
      <c r="AD147" s="126" t="str">
        <f>VLOOKUP(A147,[5]Sheet1!$A$1:$I$145,9,0)</f>
        <v>PGS.TS. Chu Đức Dũng</v>
      </c>
      <c r="AE147" s="126" t="str">
        <f>VLOOKUP(A147,[5]Sheet1!$A$1:$L$146,12,0)</f>
        <v>ngày 26 tháng 12 năm 2020</v>
      </c>
      <c r="AF147" s="119" t="e">
        <f>VLOOKUP(A147,'DS 4.2020'!A147:AF297,32,)</f>
        <v>#N/A</v>
      </c>
      <c r="AG147" s="119" t="e">
        <f>VLOOKUP(A147,'DS 4.2020'!A147:AG297,33,0)</f>
        <v>#N/A</v>
      </c>
      <c r="AH147" s="136" t="s">
        <v>1290</v>
      </c>
      <c r="AI147" s="136"/>
      <c r="AJ147" s="2" t="e">
        <f>VLOOKUP(A148,[1]QLKT!$AA$10:$AC$111,3,0)</f>
        <v>#N/A</v>
      </c>
      <c r="AK147" s="2"/>
    </row>
    <row r="148" spans="1:37" ht="66">
      <c r="A148" s="21" t="str">
        <f t="shared" si="2"/>
        <v>Vũ Thị Thanh Xuân 20/12/1990</v>
      </c>
      <c r="B148" s="119">
        <v>142</v>
      </c>
      <c r="C148" s="125">
        <f>VLOOKUP(A148,'[2]tong 2 dot'!$A$7:$C$359,3,0)</f>
        <v>18057594</v>
      </c>
      <c r="D148" s="121" t="s">
        <v>227</v>
      </c>
      <c r="E148" s="122" t="s">
        <v>228</v>
      </c>
      <c r="F148" s="123"/>
      <c r="G148" s="124" t="s">
        <v>229</v>
      </c>
      <c r="H148" s="119" t="str">
        <f>VLOOKUP(A148,'[2]tong 2 dot'!$A$7:$G$379,7,0)</f>
        <v>Hà Nội</v>
      </c>
      <c r="I148" s="119" t="str">
        <f>VLOOKUP(A148,'[2]tong 2 dot'!$A$7:$E$379,5,0)</f>
        <v>Nữ</v>
      </c>
      <c r="J148" s="119" t="s">
        <v>40</v>
      </c>
      <c r="K148" s="119" t="str">
        <f>VLOOKUP(A148,'[2]tong 2 dot'!$A$7:$J$379,10,0)</f>
        <v>QH-2018-E</v>
      </c>
      <c r="L148" s="119">
        <v>8340410</v>
      </c>
      <c r="M148" s="126"/>
      <c r="N148" s="126" t="s">
        <v>1208</v>
      </c>
      <c r="O148" s="119" t="str">
        <f>VLOOKUP(A148,'[3]fie nguon'!$C$2:$L$348,10,0)</f>
        <v>Quản lý nhà nước đối với hợp tác xã trên địa bàn quận Nam Từ Liêm, Thành phố Hà Nội</v>
      </c>
      <c r="P148" s="119" t="str">
        <f>VLOOKUP(A148,'[3]fie nguon'!$C$2:$N$348,12,0)</f>
        <v>PGS.TS. Lê Danh Tốn</v>
      </c>
      <c r="Q148" s="119" t="str">
        <f>VLOOKUP(A148,'[3]fie nguon'!$C$2:$O$348,13,0)</f>
        <v xml:space="preserve"> Trường ĐH Kinh tế, ĐHQG Hà Nội</v>
      </c>
      <c r="R148" s="119" t="str">
        <f>VLOOKUP(A148,'[3]fie nguon'!$C$2:$T$349,18,0)</f>
        <v>593/QĐ-ĐHKT ngày 19/03/2020</v>
      </c>
      <c r="S148" s="126">
        <v>3.35</v>
      </c>
      <c r="T148" s="128"/>
      <c r="U148" s="129">
        <v>8.5</v>
      </c>
      <c r="V148" s="130"/>
      <c r="W148" s="126" t="s">
        <v>33</v>
      </c>
      <c r="X148" s="119" t="str">
        <f>VLOOKUP(A148,'[2]tong 2 dot'!$A$7:$K$379,11,0)</f>
        <v>3286/QĐ-ĐHKT ngày 7/12/2018</v>
      </c>
      <c r="Y148" s="128" t="str">
        <f>VLOOKUP(A148,[5]Sheet1!$A$1:$M$145,13,0)</f>
        <v>4029 /QĐ-ĐHKT ngày 21 tháng 12 năm 2020</v>
      </c>
      <c r="Z148" s="126" t="str">
        <f>VLOOKUP(A148,[5]Sheet1!$A$1:$E$145,5,0)</f>
        <v>PGS.TS. Phạm Văn Dũng</v>
      </c>
      <c r="AA148" s="126" t="str">
        <f>VLOOKUP(A148,[5]Sheet1!$A$1:$F$145,6,0)</f>
        <v>TS. Lưu Quốc Đạt</v>
      </c>
      <c r="AB148" s="126" t="str">
        <f>VLOOKUP(A148,[5]Sheet1!$A$1:$G$145,7,0)</f>
        <v>PGS.TS. Vũ Thanh Sơn</v>
      </c>
      <c r="AC148" s="126" t="str">
        <f>VLOOKUP(A148,[5]Sheet1!$A$1:$H$145,8,0)</f>
        <v>TS. Nguyễn Thị Lan Hương</v>
      </c>
      <c r="AD148" s="126" t="str">
        <f>VLOOKUP(A148,[5]Sheet1!$A$1:$I$145,9,0)</f>
        <v>PGS.TS. Lê Thị Anh Vân</v>
      </c>
      <c r="AE148" s="126" t="str">
        <f>VLOOKUP(A148,[5]Sheet1!$A$1:$L$146,12,0)</f>
        <v>ngày 4 tháng 1 năm 2021</v>
      </c>
      <c r="AF148" s="119" t="e">
        <f>VLOOKUP(A148,'DS 4.2020'!A148:AF298,32,)</f>
        <v>#N/A</v>
      </c>
      <c r="AG148" s="119" t="e">
        <f>VLOOKUP(A148,'DS 4.2020'!A148:AG298,33,0)</f>
        <v>#N/A</v>
      </c>
      <c r="AH148" s="136" t="s">
        <v>1290</v>
      </c>
      <c r="AI148" s="136"/>
      <c r="AJ148" s="2" t="e">
        <f>VLOOKUP(A149,[1]QLKT!$AA$10:$AC$111,3,0)</f>
        <v>#N/A</v>
      </c>
      <c r="AK148" s="2"/>
    </row>
    <row r="149" spans="1:37" ht="63">
      <c r="A149" s="21" t="str">
        <f t="shared" si="2"/>
        <v>Đào Thị Hải Yến 24/06/1981</v>
      </c>
      <c r="B149" s="119">
        <v>143</v>
      </c>
      <c r="C149" s="125">
        <f>VLOOKUP(A149,'[2]tong 2 dot'!$A$7:$C$359,3,0)</f>
        <v>18057680</v>
      </c>
      <c r="D149" s="121" t="s">
        <v>495</v>
      </c>
      <c r="E149" s="122" t="s">
        <v>496</v>
      </c>
      <c r="F149" s="123"/>
      <c r="G149" s="124" t="s">
        <v>497</v>
      </c>
      <c r="H149" s="119" t="str">
        <f>VLOOKUP(A149,'[2]tong 2 dot'!$A$7:$G$379,7,0)</f>
        <v>Vĩnh Phúc</v>
      </c>
      <c r="I149" s="119" t="str">
        <f>VLOOKUP(A149,'[2]tong 2 dot'!$A$7:$E$379,5,0)</f>
        <v>Nữ</v>
      </c>
      <c r="J149" s="119" t="str">
        <f>VLOOKUP(A149,'[2]tong 2 dot'!$A$7:$H$379,8,0)</f>
        <v>Kế toán</v>
      </c>
      <c r="K149" s="119" t="str">
        <f>VLOOKUP(A149,'[2]tong 2 dot'!$A$7:$J$379,10,0)</f>
        <v>QH-2018-E</v>
      </c>
      <c r="L149" s="119">
        <v>8340301</v>
      </c>
      <c r="M149" s="126" t="s">
        <v>292</v>
      </c>
      <c r="N149" s="126" t="s">
        <v>1208</v>
      </c>
      <c r="O149" s="119" t="str">
        <f>VLOOKUP(A149,'[3]fie nguon'!$C$2:$L$348,10,0)</f>
        <v>Phân tích và dự báo tài chính tại Công ty TNHH Công nghiệp Chính xác Việt Nam 1</v>
      </c>
      <c r="P149" s="119" t="str">
        <f>VLOOKUP(A149,'[3]fie nguon'!$C$2:$N$348,12,0)</f>
        <v>TS. Nguyễn Thị Thanh Hải</v>
      </c>
      <c r="Q149" s="119" t="str">
        <f>VLOOKUP(A149,'[3]fie nguon'!$C$2:$O$348,13,0)</f>
        <v xml:space="preserve"> Trường ĐH Kinh tế, ĐHQG Hà Nội</v>
      </c>
      <c r="R149" s="119" t="str">
        <f>VLOOKUP(A149,'[3]fie nguon'!$C$2:$T$349,18,0)</f>
        <v>787/QĐ-ĐHKT ngày 31/3/2020</v>
      </c>
      <c r="S149" s="126">
        <v>3.23</v>
      </c>
      <c r="T149" s="128"/>
      <c r="U149" s="129">
        <v>8.6999999999999993</v>
      </c>
      <c r="V149" s="130"/>
      <c r="W149" s="126" t="s">
        <v>33</v>
      </c>
      <c r="X149" s="119" t="str">
        <f>VLOOKUP(A149,'[2]tong 2 dot'!$A$7:$K$379,11,0)</f>
        <v>3286/QĐ-ĐHKT ngày 7/12/2018</v>
      </c>
      <c r="Y149" s="128" t="str">
        <f>VLOOKUP(A149,[5]Sheet1!$A$1:$M$145,13,0)</f>
        <v>3756 /QĐ-ĐHKT ngày 8 tháng 12 năm 2020</v>
      </c>
      <c r="Z149" s="126" t="str">
        <f>VLOOKUP(A149,[5]Sheet1!$A$1:$E$145,5,0)</f>
        <v>TS. Phạm Minh Tuấn</v>
      </c>
      <c r="AA149" s="126" t="str">
        <f>VLOOKUP(A149,[5]Sheet1!$A$1:$F$145,6,0)</f>
        <v>PGS.TS. Mai Ngọc Anh</v>
      </c>
      <c r="AB149" s="126" t="str">
        <f>VLOOKUP(A149,[5]Sheet1!$A$1:$G$145,7,0)</f>
        <v>TS. Nguyễn Thị Hương Liên</v>
      </c>
      <c r="AC149" s="126" t="str">
        <f>VLOOKUP(A149,[5]Sheet1!$A$1:$H$145,8,0)</f>
        <v>TS. Đỗ Kiều Oanh</v>
      </c>
      <c r="AD149" s="126" t="str">
        <f>VLOOKUP(A149,[5]Sheet1!$A$1:$I$145,9,0)</f>
        <v>PGS.TS. Nguyễn Thị Thu Hằng</v>
      </c>
      <c r="AE149" s="126" t="str">
        <f>VLOOKUP(A149,[5]Sheet1!$A$1:$L$146,12,0)</f>
        <v>ngày 23 tháng 12 năm 2020</v>
      </c>
      <c r="AF149" s="119" t="e">
        <f>VLOOKUP(A149,'DS 4.2020'!A149:AF299,32,)</f>
        <v>#N/A</v>
      </c>
      <c r="AG149" s="119" t="e">
        <f>VLOOKUP(A149,'DS 4.2020'!A149:AG299,33,0)</f>
        <v>#N/A</v>
      </c>
      <c r="AH149" s="136"/>
      <c r="AI149" s="136"/>
      <c r="AJ149" s="2" t="e">
        <f>VLOOKUP(A150,[1]QLKT!$AA$10:$AC$111,3,0)</f>
        <v>#N/A</v>
      </c>
      <c r="AK149" s="2"/>
    </row>
    <row r="150" spans="1:37" ht="115.5">
      <c r="A150" s="21" t="str">
        <f t="shared" si="2"/>
        <v>Lê Thị Hải Yến 25/11/1987</v>
      </c>
      <c r="B150" s="119">
        <v>144</v>
      </c>
      <c r="C150" s="125">
        <v>17058472</v>
      </c>
      <c r="D150" s="121" t="s">
        <v>1068</v>
      </c>
      <c r="E150" s="122" t="s">
        <v>496</v>
      </c>
      <c r="F150" s="123" t="s">
        <v>1069</v>
      </c>
      <c r="G150" s="124" t="s">
        <v>1070</v>
      </c>
      <c r="H150" s="119" t="s">
        <v>77</v>
      </c>
      <c r="I150" s="119" t="s">
        <v>38</v>
      </c>
      <c r="J150" s="119" t="s">
        <v>660</v>
      </c>
      <c r="K150" s="119" t="s">
        <v>39</v>
      </c>
      <c r="L150" s="119">
        <v>8340201</v>
      </c>
      <c r="M150" s="126" t="s">
        <v>575</v>
      </c>
      <c r="N150" s="126" t="s">
        <v>1208</v>
      </c>
      <c r="O150" s="119" t="s">
        <v>1071</v>
      </c>
      <c r="P150" s="119" t="s">
        <v>926</v>
      </c>
      <c r="Q150" s="119" t="s">
        <v>120</v>
      </c>
      <c r="R150" s="119" t="s">
        <v>1072</v>
      </c>
      <c r="S150" s="126">
        <v>3.19</v>
      </c>
      <c r="T150" s="128"/>
      <c r="U150" s="129">
        <v>8.3000000000000007</v>
      </c>
      <c r="V150" s="130"/>
      <c r="W150" s="126" t="s">
        <v>33</v>
      </c>
      <c r="X150" s="119" t="s">
        <v>45</v>
      </c>
      <c r="Y150" s="128" t="str">
        <f>VLOOKUP(A150,[5]Sheet1!$A$1:$M$145,13,0)</f>
        <v>3819 /QĐ-ĐHKT ngày 11 tháng 12 năm 2020</v>
      </c>
      <c r="Z150" s="126" t="str">
        <f>VLOOKUP(A150,[5]Sheet1!$A$1:$E$145,5,0)</f>
        <v>PGS.TS. Lê Trung Thành</v>
      </c>
      <c r="AA150" s="126" t="str">
        <f>VLOOKUP(A150,[5]Sheet1!$A$1:$F$145,6,0)</f>
        <v>TS. Đinh Thị Thanh Vân</v>
      </c>
      <c r="AB150" s="126" t="str">
        <f>VLOOKUP(A150,[5]Sheet1!$A$1:$G$145,7,0)</f>
        <v>PGS.TS. Lưu Thị Hương</v>
      </c>
      <c r="AC150" s="126" t="str">
        <f>VLOOKUP(A150,[5]Sheet1!$A$1:$H$145,8,0)</f>
        <v>TS. Lê Hồng Hạnh</v>
      </c>
      <c r="AD150" s="126" t="str">
        <f>VLOOKUP(A150,[5]Sheet1!$A$1:$I$145,9,0)</f>
        <v>PGS.TS. Nguyễn Văn Định</v>
      </c>
      <c r="AE150" s="126" t="str">
        <f>VLOOKUP(A150,[5]Sheet1!$A$1:$L$146,12,0)</f>
        <v>ngày 22 tháng 12 năm 2020</v>
      </c>
      <c r="AF150" s="119" t="e">
        <f>VLOOKUP(A150,'DS 4.2020'!A150:AF300,32,)</f>
        <v>#N/A</v>
      </c>
      <c r="AG150" s="119" t="e">
        <f>VLOOKUP(A150,'DS 4.2020'!A150:AG300,33,0)</f>
        <v>#N/A</v>
      </c>
      <c r="AH150" s="136" t="s">
        <v>1290</v>
      </c>
      <c r="AI150" s="136"/>
      <c r="AJ150" s="2" t="e">
        <f>VLOOKUP(A151,[1]QLKT!$AA$10:$AC$111,3,0)</f>
        <v>#N/A</v>
      </c>
      <c r="AK150" s="2"/>
    </row>
    <row r="151" spans="1:37" ht="66">
      <c r="A151" s="21" t="str">
        <f t="shared" si="2"/>
        <v>Nguyễn Thị Yến 22/08/1989</v>
      </c>
      <c r="B151" s="119">
        <v>145</v>
      </c>
      <c r="C151" s="125">
        <f>VLOOKUP(A151,'[2]tong 2 dot'!$A$7:$C$359,3,0)</f>
        <v>18057651</v>
      </c>
      <c r="D151" s="121" t="s">
        <v>103</v>
      </c>
      <c r="E151" s="122" t="s">
        <v>496</v>
      </c>
      <c r="F151" s="123"/>
      <c r="G151" s="124" t="s">
        <v>558</v>
      </c>
      <c r="H151" s="119" t="str">
        <f>VLOOKUP(A151,'[2]tong 2 dot'!$A$7:$G$379,7,0)</f>
        <v>Hưng Yên</v>
      </c>
      <c r="I151" s="119" t="str">
        <f>VLOOKUP(A151,'[2]tong 2 dot'!$A$7:$E$379,5,0)</f>
        <v>Nữ</v>
      </c>
      <c r="J151" s="119" t="s">
        <v>970</v>
      </c>
      <c r="K151" s="119" t="str">
        <f>VLOOKUP(A151,'[2]tong 2 dot'!$A$7:$J$379,10,0)</f>
        <v>QH-2018-E</v>
      </c>
      <c r="L151" s="119">
        <v>8310106</v>
      </c>
      <c r="M151" s="126" t="s">
        <v>337</v>
      </c>
      <c r="N151" s="126" t="s">
        <v>1208</v>
      </c>
      <c r="O151" s="119" t="str">
        <f>VLOOKUP(A151,'[3]fie nguon'!$C$2:$L$348,10,0)</f>
        <v>Chiến tranh thương mại Mỹ - Trung Quốc và những tác động đối với Việt Nam</v>
      </c>
      <c r="P151" s="119" t="str">
        <f>VLOOKUP(A151,'[3]fie nguon'!$C$2:$N$348,12,0)</f>
        <v>PGS.TS Nguyễn Xuân Thiên</v>
      </c>
      <c r="Q151" s="119" t="str">
        <f>VLOOKUP(A151,'[3]fie nguon'!$C$2:$O$348,13,0)</f>
        <v xml:space="preserve"> Trường ĐH Kinh tế, ĐHQG Hà Nội</v>
      </c>
      <c r="R151" s="119" t="str">
        <f>VLOOKUP(A151,'[3]fie nguon'!$C$2:$T$349,18,0)</f>
        <v>707/QĐ-ĐHKT ngày 19/03/2020</v>
      </c>
      <c r="S151" s="126">
        <v>3.3</v>
      </c>
      <c r="T151" s="128"/>
      <c r="U151" s="129">
        <v>8.4</v>
      </c>
      <c r="V151" s="130"/>
      <c r="W151" s="126" t="s">
        <v>33</v>
      </c>
      <c r="X151" s="119" t="str">
        <f>VLOOKUP(A151,'[2]tong 2 dot'!$A$7:$K$379,11,0)</f>
        <v>3286/QĐ-ĐHKT ngày 7/12/2018</v>
      </c>
      <c r="Y151" s="128" t="str">
        <f>VLOOKUP(A151,[5]Sheet1!$A$1:$M$145,13,0)</f>
        <v>3738 /QĐ-ĐHKT ngày 8 tháng 12 năm 2020</v>
      </c>
      <c r="Z151" s="126" t="str">
        <f>VLOOKUP(A151,[5]Sheet1!$A$1:$E$145,5,0)</f>
        <v>PGS.TS. Nguyễn Anh Thu</v>
      </c>
      <c r="AA151" s="126" t="str">
        <f>VLOOKUP(A151,[5]Sheet1!$A$1:$F$145,6,0)</f>
        <v>TS. Nguyễn Tiến Dũng</v>
      </c>
      <c r="AB151" s="126" t="str">
        <f>VLOOKUP(A151,[5]Sheet1!$A$1:$G$145,7,0)</f>
        <v>PGS.TS. Chu Đức Dũng</v>
      </c>
      <c r="AC151" s="126" t="str">
        <f>VLOOKUP(A151,[5]Sheet1!$A$1:$H$145,8,0)</f>
        <v>TS. Trần Việt Dung</v>
      </c>
      <c r="AD151" s="126" t="str">
        <f>VLOOKUP(A151,[5]Sheet1!$A$1:$I$145,9,0)</f>
        <v>PGS.TS. Đào Ngọc Tiến</v>
      </c>
      <c r="AE151" s="126" t="str">
        <f>VLOOKUP(A151,[5]Sheet1!$A$1:$L$146,12,0)</f>
        <v>ngày 26 tháng 12 năm 2020</v>
      </c>
      <c r="AF151" s="119" t="e">
        <f>VLOOKUP(A151,'DS 4.2020'!A151:AF301,32,)</f>
        <v>#N/A</v>
      </c>
      <c r="AG151" s="119" t="e">
        <f>VLOOKUP(A151,'DS 4.2020'!A151:AG301,33,0)</f>
        <v>#N/A</v>
      </c>
      <c r="AH151" s="136" t="s">
        <v>1290</v>
      </c>
      <c r="AI151" s="136"/>
      <c r="AJ151" s="2" t="e">
        <f>VLOOKUP(#REF!,[1]QLKT!$AA$10:$AC$111,3,0)</f>
        <v>#REF!</v>
      </c>
      <c r="AK151" s="2"/>
    </row>
    <row r="152" spans="1:37" ht="39" customHeight="1">
      <c r="A152" s="21" t="str">
        <f>TRIM(D152)&amp;" "&amp;TRIM(E152)&amp;" "&amp;TRIM(G152)</f>
        <v xml:space="preserve">  </v>
      </c>
      <c r="B152" s="187" t="s">
        <v>1267</v>
      </c>
      <c r="C152" s="187"/>
      <c r="D152" s="187"/>
      <c r="E152" s="187"/>
      <c r="F152" s="187"/>
      <c r="G152" s="187"/>
      <c r="AF152" s="4"/>
    </row>
    <row r="171" spans="15:15">
      <c r="O171" s="137">
        <f>147+11+6</f>
        <v>164</v>
      </c>
    </row>
  </sheetData>
  <sortState ref="B7:AE158">
    <sortCondition ref="E7:E158"/>
    <sortCondition ref="D7:D158"/>
  </sortState>
  <mergeCells count="4">
    <mergeCell ref="B4:AF4"/>
    <mergeCell ref="AH25:AH26"/>
    <mergeCell ref="B152:G152"/>
    <mergeCell ref="AI25:AI26"/>
  </mergeCells>
  <pageMargins left="0.19685039370078741" right="0.19685039370078741" top="0.51181102362204722" bottom="0.51181102362204722" header="0" footer="0"/>
  <pageSetup paperSize="9" scale="45" orientation="landscape" r:id="rId1"/>
  <headerFooter>
    <oddFooter>&amp;CTrang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63"/>
  <sheetViews>
    <sheetView view="pageBreakPreview" topLeftCell="B1" zoomScale="55" zoomScaleNormal="55" zoomScaleSheetLayoutView="55" workbookViewId="0">
      <pane ySplit="6" topLeftCell="A142" activePane="bottomLeft" state="frozen"/>
      <selection activeCell="E1" sqref="E1"/>
      <selection pane="bottomLeft" activeCell="B6" sqref="B6:AH144"/>
    </sheetView>
  </sheetViews>
  <sheetFormatPr defaultRowHeight="16.5"/>
  <cols>
    <col min="1" max="1" width="19.42578125" style="1" hidden="1" customWidth="1"/>
    <col min="2" max="2" width="8" style="1" customWidth="1"/>
    <col min="3" max="3" width="13.5703125" style="1" hidden="1" customWidth="1"/>
    <col min="4" max="4" width="14.140625" style="23" customWidth="1"/>
    <col min="5" max="5" width="10.5703125" style="23" customWidth="1"/>
    <col min="6" max="6" width="19.7109375" style="1" hidden="1" customWidth="1"/>
    <col min="7" max="7" width="14" style="4" customWidth="1"/>
    <col min="8" max="8" width="11.42578125" style="4" customWidth="1"/>
    <col min="9" max="9" width="8.28515625" style="4" customWidth="1"/>
    <col min="10" max="10" width="10.85546875" style="4" customWidth="1"/>
    <col min="11" max="12" width="13.28515625" style="4" customWidth="1"/>
    <col min="13" max="13" width="13.28515625" style="4" hidden="1" customWidth="1"/>
    <col min="14" max="14" width="13.28515625" style="4" customWidth="1"/>
    <col min="15" max="15" width="31" style="137" customWidth="1"/>
    <col min="16" max="16" width="13.140625" style="4" customWidth="1"/>
    <col min="17" max="17" width="16.42578125" style="4" customWidth="1"/>
    <col min="18" max="18" width="13.28515625" style="4" customWidth="1"/>
    <col min="19" max="19" width="8.7109375" style="138" customWidth="1"/>
    <col min="20" max="20" width="11" style="4" hidden="1" customWidth="1"/>
    <col min="21" max="21" width="8.140625" style="138" customWidth="1"/>
    <col min="22" max="22" width="10.28515625" style="4" hidden="1" customWidth="1"/>
    <col min="23" max="23" width="9.28515625" style="4" customWidth="1"/>
    <col min="24" max="24" width="12.7109375" style="4" customWidth="1"/>
    <col min="25" max="25" width="12.85546875" style="4" customWidth="1"/>
    <col min="26" max="30" width="11" style="4" customWidth="1"/>
    <col min="31" max="31" width="12.28515625" style="4" customWidth="1"/>
    <col min="32" max="32" width="10.7109375" style="1" hidden="1" customWidth="1"/>
    <col min="33" max="33" width="14.7109375" style="1" hidden="1" customWidth="1"/>
    <col min="34" max="34" width="13.5703125" style="116" customWidth="1"/>
    <col min="35" max="35" width="13" style="1" customWidth="1"/>
    <col min="36" max="36" width="16.5703125" style="1" customWidth="1"/>
    <col min="37" max="16384" width="9.140625" style="1"/>
  </cols>
  <sheetData>
    <row r="1" spans="1:37" ht="20.25" customHeight="1">
      <c r="B1" s="2" t="s">
        <v>10</v>
      </c>
      <c r="D1" s="3"/>
      <c r="E1" s="3"/>
    </row>
    <row r="2" spans="1:37" ht="19.5" customHeight="1">
      <c r="B2" s="8" t="s">
        <v>9</v>
      </c>
      <c r="D2" s="3"/>
      <c r="E2" s="3"/>
    </row>
    <row r="3" spans="1:37" ht="21.75" customHeight="1">
      <c r="D3" s="3"/>
      <c r="E3" s="3"/>
    </row>
    <row r="4" spans="1:37" s="2" customFormat="1" ht="51.75" customHeight="1">
      <c r="B4" s="186" t="s">
        <v>56</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H4" s="116"/>
    </row>
    <row r="5" spans="1:37" s="2" customFormat="1" ht="7.5" customHeight="1">
      <c r="B5" s="9"/>
      <c r="D5" s="10"/>
      <c r="E5" s="10"/>
      <c r="G5" s="11"/>
      <c r="H5" s="11"/>
      <c r="I5" s="11"/>
      <c r="J5" s="11"/>
      <c r="K5" s="11"/>
      <c r="L5" s="11"/>
      <c r="M5" s="11"/>
      <c r="N5" s="11"/>
      <c r="O5" s="137"/>
      <c r="P5" s="11"/>
      <c r="Q5" s="11"/>
      <c r="R5" s="11"/>
      <c r="S5" s="139"/>
      <c r="T5" s="11"/>
      <c r="U5" s="139"/>
      <c r="V5" s="11"/>
      <c r="W5" s="11"/>
      <c r="X5" s="11"/>
      <c r="Y5" s="11"/>
      <c r="Z5" s="11"/>
      <c r="AA5" s="11"/>
      <c r="AB5" s="11"/>
      <c r="AC5" s="11"/>
      <c r="AD5" s="11"/>
      <c r="AE5" s="11"/>
      <c r="AH5" s="116"/>
    </row>
    <row r="6" spans="1:37" s="2" customFormat="1" ht="163.5" customHeight="1">
      <c r="B6" s="13" t="s">
        <v>32</v>
      </c>
      <c r="C6" s="13" t="s">
        <v>12</v>
      </c>
      <c r="D6" s="15" t="s">
        <v>11</v>
      </c>
      <c r="E6" s="117"/>
      <c r="F6" s="17" t="s">
        <v>11</v>
      </c>
      <c r="G6" s="13" t="s">
        <v>0</v>
      </c>
      <c r="H6" s="13" t="s">
        <v>1</v>
      </c>
      <c r="I6" s="13" t="s">
        <v>2</v>
      </c>
      <c r="J6" s="13" t="s">
        <v>3</v>
      </c>
      <c r="K6" s="13" t="s">
        <v>4</v>
      </c>
      <c r="L6" s="13" t="s">
        <v>5</v>
      </c>
      <c r="M6" s="13" t="s">
        <v>7</v>
      </c>
      <c r="N6" s="13" t="s">
        <v>30</v>
      </c>
      <c r="O6" s="13" t="s">
        <v>6</v>
      </c>
      <c r="P6" s="13" t="s">
        <v>13</v>
      </c>
      <c r="Q6" s="13" t="s">
        <v>14</v>
      </c>
      <c r="R6" s="13" t="s">
        <v>19</v>
      </c>
      <c r="S6" s="19" t="s">
        <v>17</v>
      </c>
      <c r="T6" s="13" t="s">
        <v>29</v>
      </c>
      <c r="U6" s="19" t="s">
        <v>15</v>
      </c>
      <c r="V6" s="13" t="s">
        <v>16</v>
      </c>
      <c r="W6" s="13" t="s">
        <v>31</v>
      </c>
      <c r="X6" s="13" t="s">
        <v>18</v>
      </c>
      <c r="Y6" s="13" t="s">
        <v>20</v>
      </c>
      <c r="Z6" s="13" t="s">
        <v>24</v>
      </c>
      <c r="AA6" s="13" t="s">
        <v>25</v>
      </c>
      <c r="AB6" s="13" t="s">
        <v>26</v>
      </c>
      <c r="AC6" s="13" t="s">
        <v>27</v>
      </c>
      <c r="AD6" s="13" t="s">
        <v>28</v>
      </c>
      <c r="AE6" s="13" t="s">
        <v>21</v>
      </c>
      <c r="AF6" s="13" t="s">
        <v>22</v>
      </c>
      <c r="AG6" s="13" t="s">
        <v>23</v>
      </c>
      <c r="AH6" s="118" t="s">
        <v>8</v>
      </c>
      <c r="AJ6" s="2" t="str">
        <f>VLOOKUP(A8,[1]QLKT!$AA$10:$AC$111,3,0)</f>
        <v>a</v>
      </c>
    </row>
    <row r="7" spans="1:37" s="2" customFormat="1" ht="132">
      <c r="A7" s="21" t="str">
        <f t="shared" ref="A7:A68" si="0">TRIM(D7)&amp;" "&amp;TRIM(E7)&amp;" "&amp;TRIM(G7)</f>
        <v>Đinh Thị Hồng Anh 18/07/1976</v>
      </c>
      <c r="B7" s="119">
        <v>1</v>
      </c>
      <c r="C7" s="120" t="s">
        <v>207</v>
      </c>
      <c r="D7" s="121" t="s">
        <v>196</v>
      </c>
      <c r="E7" s="122" t="s">
        <v>197</v>
      </c>
      <c r="F7" s="123"/>
      <c r="G7" s="124" t="s">
        <v>198</v>
      </c>
      <c r="H7" s="119" t="s">
        <v>200</v>
      </c>
      <c r="I7" s="119" t="s">
        <v>38</v>
      </c>
      <c r="J7" s="119" t="s">
        <v>1272</v>
      </c>
      <c r="K7" s="119" t="s">
        <v>39</v>
      </c>
      <c r="L7" s="119" t="s">
        <v>1268</v>
      </c>
      <c r="M7" s="126" t="s">
        <v>199</v>
      </c>
      <c r="N7" s="126" t="s">
        <v>1208</v>
      </c>
      <c r="O7" s="119" t="s">
        <v>201</v>
      </c>
      <c r="P7" s="119" t="s">
        <v>202</v>
      </c>
      <c r="Q7" s="119" t="s">
        <v>938</v>
      </c>
      <c r="R7" s="127" t="s">
        <v>204</v>
      </c>
      <c r="S7" s="126">
        <v>3.26</v>
      </c>
      <c r="T7" s="128"/>
      <c r="U7" s="129">
        <v>8.3000000000000007</v>
      </c>
      <c r="V7" s="130"/>
      <c r="W7" s="126" t="s">
        <v>33</v>
      </c>
      <c r="X7" s="119" t="s">
        <v>45</v>
      </c>
      <c r="Y7" s="128" t="str">
        <f>VLOOKUP(A7,[5]Sheet1!$A$1:$M$145,13,0)</f>
        <v>3821 /QĐ-ĐHKT ngày 11 tháng 12 năm 2020</v>
      </c>
      <c r="Z7" s="126" t="str">
        <f>VLOOKUP(A7,[5]Sheet1!$A$1:$E$145,5,0)</f>
        <v>PGS.TS. Lê Trung Thành</v>
      </c>
      <c r="AA7" s="126" t="str">
        <f>VLOOKUP(A7,[5]Sheet1!$A$1:$F$145,6,0)</f>
        <v>PGS.TS. Nguyễn Văn Định</v>
      </c>
      <c r="AB7" s="126" t="str">
        <f>VLOOKUP(A7,[5]Sheet1!$A$1:$G$145,7,0)</f>
        <v>PGS.TS. Lưu Thị Hương</v>
      </c>
      <c r="AC7" s="126" t="str">
        <f>VLOOKUP(A7,[5]Sheet1!$A$1:$H$145,8,0)</f>
        <v>TS. Lê Hồng Hạnh</v>
      </c>
      <c r="AD7" s="126" t="str">
        <f>VLOOKUP(A7,[5]Sheet1!$A$1:$I$145,9,0)</f>
        <v>TS. Đinh Thị Thanh Vân</v>
      </c>
      <c r="AE7" s="126" t="str">
        <f>VLOOKUP(A7,[5]Sheet1!$A$1:$L$146,12,0)</f>
        <v>ngày 22 tháng 12 năm 2020</v>
      </c>
      <c r="AF7" s="119" t="str">
        <f>VLOOKUP(A7,'DS 4.2020'!A7:AF157,32,)</f>
        <v/>
      </c>
      <c r="AG7" s="119" t="str">
        <f>VLOOKUP(A7,'DS 4.2020'!A7:AG157,33,0)</f>
        <v>anhdth1@bidv.com.vn</v>
      </c>
      <c r="AH7" s="118"/>
    </row>
    <row r="8" spans="1:37" ht="66">
      <c r="A8" s="21" t="str">
        <f t="shared" si="0"/>
        <v>Lê Thị Phương Anh 06/09/1985</v>
      </c>
      <c r="B8" s="119">
        <v>2</v>
      </c>
      <c r="C8" s="125">
        <v>18057502</v>
      </c>
      <c r="D8" s="121" t="s">
        <v>694</v>
      </c>
      <c r="E8" s="122" t="s">
        <v>197</v>
      </c>
      <c r="F8" s="123"/>
      <c r="G8" s="124" t="s">
        <v>695</v>
      </c>
      <c r="H8" s="119" t="s">
        <v>34</v>
      </c>
      <c r="I8" s="119" t="s">
        <v>38</v>
      </c>
      <c r="J8" s="119" t="s">
        <v>40</v>
      </c>
      <c r="K8" s="119" t="s">
        <v>47</v>
      </c>
      <c r="L8" s="119">
        <v>8340410</v>
      </c>
      <c r="M8" s="126" t="s">
        <v>41</v>
      </c>
      <c r="N8" s="126" t="s">
        <v>1208</v>
      </c>
      <c r="O8" s="119" t="str">
        <f>VLOOKUP(A8,'[3]fie nguon'!$C$2:$L$348,10,0)</f>
        <v xml:space="preserve">Phát triển thẻ tín dụng quốc tế tại Ngân hàng TMCP Đầu tư và Phát triển Việt Nam - Chi nhánh Mỹ Đình </v>
      </c>
      <c r="P8" s="119" t="str">
        <f>VLOOKUP(A8,'[3]fie nguon'!$C$2:$N$348,12,0)</f>
        <v>PGS.TS Phạm Văn Dũng</v>
      </c>
      <c r="Q8" s="119" t="str">
        <f>VLOOKUP(A8,'[3]fie nguon'!$C$2:$O$348,13,0)</f>
        <v xml:space="preserve"> Trường ĐH Kinh tế, ĐHQG Hà Nội</v>
      </c>
      <c r="R8" s="119" t="str">
        <f>VLOOKUP(A8,'[3]fie nguon'!$C$2:$T$349,18,0)</f>
        <v>521/QĐ-ĐHKT ngày 19/03/2020</v>
      </c>
      <c r="S8" s="126">
        <v>2.96</v>
      </c>
      <c r="T8" s="128"/>
      <c r="U8" s="129">
        <v>8.5</v>
      </c>
      <c r="V8" s="130"/>
      <c r="W8" s="126" t="s">
        <v>33</v>
      </c>
      <c r="X8" s="119" t="s">
        <v>79</v>
      </c>
      <c r="Y8" s="128" t="str">
        <f>VLOOKUP(A8,[5]Sheet1!$A$1:$M$145,13,0)</f>
        <v>3976 /QĐ-ĐHKT ngày 21 tháng 12 năm 2020</v>
      </c>
      <c r="Z8" s="126" t="str">
        <f>VLOOKUP(A8,[5]Sheet1!$A$1:$E$145,5,0)</f>
        <v>PGS.TS. Nguyễn Trúc Lê</v>
      </c>
      <c r="AA8" s="126" t="str">
        <f>VLOOKUP(A8,[5]Sheet1!$A$1:$F$145,6,0)</f>
        <v>PGS.TS. Bùi Văn Huyền</v>
      </c>
      <c r="AB8" s="126" t="str">
        <f>VLOOKUP(A8,[5]Sheet1!$A$1:$G$145,7,0)</f>
        <v>TS. Lê Đình Thăng</v>
      </c>
      <c r="AC8" s="126" t="str">
        <f>VLOOKUP(A8,[5]Sheet1!$A$1:$H$145,8,0)</f>
        <v>TS. Nguyễn Thị Hương Lan</v>
      </c>
      <c r="AD8" s="126" t="str">
        <f>VLOOKUP(A8,[5]Sheet1!$A$1:$I$145,9,0)</f>
        <v>TS. Hoàng Khắc Lịch</v>
      </c>
      <c r="AE8" s="126" t="str">
        <f>VLOOKUP(A8,[5]Sheet1!$A$1:$L$146,12,0)</f>
        <v>ngày 11 tháng 1 năm 2021</v>
      </c>
      <c r="AF8" s="119" t="str">
        <f>VLOOKUP(A8,'DS 4.2020'!A8:AF158,32,)</f>
        <v>0985738385</v>
      </c>
      <c r="AG8" s="119" t="str">
        <f>VLOOKUP(A8,'DS 4.2020'!A8:AG158,33,0)</f>
        <v>anhltp@bidv.com.vn</v>
      </c>
      <c r="AH8" s="131"/>
      <c r="AJ8" s="2" t="str">
        <f>VLOOKUP(A9,[1]QLKT!$AA$10:$AC$111,3,0)</f>
        <v>a</v>
      </c>
      <c r="AK8" s="2" t="e">
        <f>VLOOKUP(A8,[4]Sheet1!$A$1:$E$81,5,0)</f>
        <v>#N/A</v>
      </c>
    </row>
    <row r="9" spans="1:37" ht="66">
      <c r="A9" s="21" t="str">
        <f t="shared" si="0"/>
        <v>Lưu Thị Lan Anh 22/07/1984</v>
      </c>
      <c r="B9" s="119">
        <v>3</v>
      </c>
      <c r="C9" s="125">
        <f>VLOOKUP(A9,'[2]tong 2 dot'!$A$7:$C$359,3,0)</f>
        <v>18057503</v>
      </c>
      <c r="D9" s="121" t="s">
        <v>270</v>
      </c>
      <c r="E9" s="122" t="s">
        <v>197</v>
      </c>
      <c r="F9" s="123"/>
      <c r="G9" s="124" t="s">
        <v>271</v>
      </c>
      <c r="H9" s="119" t="str">
        <f>VLOOKUP(A9,'[2]tong 2 dot'!$A$7:$G$379,7,0)</f>
        <v>Hà Nội</v>
      </c>
      <c r="I9" s="119" t="str">
        <f>VLOOKUP(A9,'[2]tong 2 dot'!$A$7:$E$379,5,0)</f>
        <v>Nữ</v>
      </c>
      <c r="J9" s="119" t="s">
        <v>40</v>
      </c>
      <c r="K9" s="119" t="str">
        <f>VLOOKUP(A9,'[2]tong 2 dot'!$A$7:$J$379,10,0)</f>
        <v>QH-2018-E</v>
      </c>
      <c r="L9" s="119">
        <v>8340410</v>
      </c>
      <c r="M9" s="126" t="s">
        <v>100</v>
      </c>
      <c r="N9" s="126" t="s">
        <v>1208</v>
      </c>
      <c r="O9" s="119" t="str">
        <f>VLOOKUP(A9,'[3]fie nguon'!$C$2:$L$348,10,0)</f>
        <v>Quản lý thu bảo hiểm xã hội tại các huyện ngoại thành thành phố Hà Nội</v>
      </c>
      <c r="P9" s="119" t="str">
        <f>VLOOKUP(A9,'[3]fie nguon'!$C$2:$N$348,12,0)</f>
        <v>PGS.TS Mai Thị Thanh Xuân</v>
      </c>
      <c r="Q9" s="119" t="str">
        <f>VLOOKUP(A9,'[3]fie nguon'!$C$2:$O$348,13,0)</f>
        <v>Nguyên Cán bộ Trường ĐH Kinh tế, ĐHQGHN</v>
      </c>
      <c r="R9" s="119" t="str">
        <f>VLOOKUP(A9,'[3]fie nguon'!$C$2:$T$349,18,0)</f>
        <v>520/QĐ-ĐHKT ngày 19/03/2020</v>
      </c>
      <c r="S9" s="126">
        <v>3.31</v>
      </c>
      <c r="T9" s="128"/>
      <c r="U9" s="129">
        <v>8.8000000000000007</v>
      </c>
      <c r="V9" s="130"/>
      <c r="W9" s="126" t="s">
        <v>33</v>
      </c>
      <c r="X9" s="119" t="str">
        <f>VLOOKUP(A9,'[2]tong 2 dot'!$A$7:$K$379,11,0)</f>
        <v>3286/QĐ-ĐHKT ngày 7/12/2018</v>
      </c>
      <c r="Y9" s="128" t="str">
        <f>VLOOKUP(A9,[5]Sheet1!$A$1:$M$145,13,0)</f>
        <v>4021 /QĐ-ĐHKT ngày 21 tháng 12 năm 2020</v>
      </c>
      <c r="Z9" s="126" t="str">
        <f>VLOOKUP(A9,[5]Sheet1!$A$1:$E$145,5,0)</f>
        <v>PGS.TS. Trần Đức Hiệp</v>
      </c>
      <c r="AA9" s="126" t="str">
        <f>VLOOKUP(A9,[5]Sheet1!$A$1:$F$145,6,0)</f>
        <v>PGS.TS. Phạm Thị Hồng Điệp</v>
      </c>
      <c r="AB9" s="126" t="str">
        <f>VLOOKUP(A9,[5]Sheet1!$A$1:$G$145,7,0)</f>
        <v>PGS.TS. Nguyễn Hoàng Việt</v>
      </c>
      <c r="AC9" s="126" t="str">
        <f>VLOOKUP(A9,[5]Sheet1!$A$1:$H$145,8,0)</f>
        <v>TS. Nguyễn Thị Thu Hoài</v>
      </c>
      <c r="AD9" s="126" t="str">
        <f>VLOOKUP(A9,[5]Sheet1!$A$1:$I$145,9,0)</f>
        <v>PGS.TS. Nguyễn Thị Nguyệt</v>
      </c>
      <c r="AE9" s="126" t="str">
        <f>VLOOKUP(A9,[5]Sheet1!$A$1:$L$146,12,0)</f>
        <v>ngày 6 tháng 1 năm 2021</v>
      </c>
      <c r="AF9" s="119" t="str">
        <f>VLOOKUP(A9,'DS 4.2020'!A9:AF159,32,)</f>
        <v>0982220784</v>
      </c>
      <c r="AG9" s="119" t="str">
        <f>VLOOKUP(A9,'DS 4.2020'!A9:AG159,33,0)</f>
        <v>lananhlt220784@gmail.com</v>
      </c>
      <c r="AH9" s="131"/>
      <c r="AJ9" s="2" t="e">
        <f>VLOOKUP(A10,[1]QLKT!$AA$10:$AC$111,3,0)</f>
        <v>#N/A</v>
      </c>
      <c r="AK9" s="2" t="e">
        <f>VLOOKUP(A9,[4]Sheet1!$A$1:$E$81,5,0)</f>
        <v>#N/A</v>
      </c>
    </row>
    <row r="10" spans="1:37" ht="66">
      <c r="A10" s="21" t="str">
        <f t="shared" si="0"/>
        <v>Nguyễn Nguyệt Anh 29/09/1989</v>
      </c>
      <c r="B10" s="119">
        <v>4</v>
      </c>
      <c r="C10" s="125">
        <f>VLOOKUP(A10,'[2]tong 2 dot'!$A$7:$C$359,3,0)</f>
        <v>18057504</v>
      </c>
      <c r="D10" s="121" t="s">
        <v>417</v>
      </c>
      <c r="E10" s="122" t="s">
        <v>197</v>
      </c>
      <c r="F10" s="123"/>
      <c r="G10" s="124" t="s">
        <v>418</v>
      </c>
      <c r="H10" s="119" t="str">
        <f>VLOOKUP(A10,'[2]tong 2 dot'!$A$7:$G$379,7,0)</f>
        <v>Hà Nội</v>
      </c>
      <c r="I10" s="119" t="str">
        <f>VLOOKUP(A10,'[2]tong 2 dot'!$A$7:$E$379,5,0)</f>
        <v>Nữ</v>
      </c>
      <c r="J10" s="119" t="s">
        <v>40</v>
      </c>
      <c r="K10" s="119" t="str">
        <f>VLOOKUP(A10,'[2]tong 2 dot'!$A$7:$J$379,10,0)</f>
        <v>QH-2018-E</v>
      </c>
      <c r="L10" s="119">
        <v>8340410</v>
      </c>
      <c r="M10" s="126"/>
      <c r="N10" s="126" t="s">
        <v>1208</v>
      </c>
      <c r="O10" s="119" t="str">
        <f>VLOOKUP(A10,'[3]fie nguon'!$C$2:$L$348,10,0)</f>
        <v xml:space="preserve">Huy động vốn tại Ngân hàng Nông nghiệp và Phát triển nông thôn Việt Nam - Chi nhánh Hà Tây </v>
      </c>
      <c r="P10" s="119" t="str">
        <f>VLOOKUP(A10,'[3]fie nguon'!$C$2:$N$348,12,0)</f>
        <v>TS. Nguyễn Thùy Anh</v>
      </c>
      <c r="Q10" s="119" t="str">
        <f>VLOOKUP(A10,'[3]fie nguon'!$C$2:$O$348,13,0)</f>
        <v xml:space="preserve"> Trường ĐH Kinh tế, ĐHQG Hà Nội</v>
      </c>
      <c r="R10" s="119" t="str">
        <f>VLOOKUP(A10,'[3]fie nguon'!$C$2:$T$349,18,0)</f>
        <v>525/QĐ-ĐHKT ngày 19/03/2020</v>
      </c>
      <c r="S10" s="126">
        <v>2.92</v>
      </c>
      <c r="T10" s="128"/>
      <c r="U10" s="129">
        <v>8.6</v>
      </c>
      <c r="V10" s="130"/>
      <c r="W10" s="126" t="s">
        <v>33</v>
      </c>
      <c r="X10" s="119" t="str">
        <f>VLOOKUP(A10,'[2]tong 2 dot'!$A$7:$K$379,11,0)</f>
        <v>3286/QĐ-ĐHKT ngày 7/12/2018</v>
      </c>
      <c r="Y10" s="128" t="str">
        <f>VLOOKUP(A10,[5]Sheet1!$A$1:$M$145,13,0)</f>
        <v>4022 /QĐ-ĐHKT ngày 21 tháng 12 năm 2020</v>
      </c>
      <c r="Z10" s="126" t="str">
        <f>VLOOKUP(A10,[5]Sheet1!$A$1:$E$145,5,0)</f>
        <v>PGS.TS. Trần Đức Hiệp</v>
      </c>
      <c r="AA10" s="126" t="str">
        <f>VLOOKUP(A10,[5]Sheet1!$A$1:$F$145,6,0)</f>
        <v>PGS.TS. Nguyễn Hoàng Việt</v>
      </c>
      <c r="AB10" s="126" t="str">
        <f>VLOOKUP(A10,[5]Sheet1!$A$1:$G$145,7,0)</f>
        <v>PGS.TS. Nguyễn Thị Nguyệt</v>
      </c>
      <c r="AC10" s="126" t="str">
        <f>VLOOKUP(A10,[5]Sheet1!$A$1:$H$145,8,0)</f>
        <v>TS. Nguyễn Thị Thu Hoài</v>
      </c>
      <c r="AD10" s="126" t="str">
        <f>VLOOKUP(A10,[5]Sheet1!$A$1:$I$145,9,0)</f>
        <v>PGS.TS. Phạm Thị Hồng Điệp</v>
      </c>
      <c r="AE10" s="126" t="str">
        <f>VLOOKUP(A10,[5]Sheet1!$A$1:$L$146,12,0)</f>
        <v>ngày 6 tháng 1 năm 2021</v>
      </c>
      <c r="AF10" s="119" t="str">
        <f>VLOOKUP(A10,'DS 4.2020'!A10:AF160,32,)</f>
        <v>0936729989</v>
      </c>
      <c r="AG10" s="119" t="str">
        <f>VLOOKUP(A10,'DS 4.2020'!A10:AG160,33,0)</f>
        <v>nguyetanh2991989@gmail.com</v>
      </c>
      <c r="AH10" s="131"/>
      <c r="AJ10" s="2" t="e">
        <f>VLOOKUP(A11,[1]QLKT!$AA$10:$AC$111,3,0)</f>
        <v>#N/A</v>
      </c>
      <c r="AK10" s="2" t="e">
        <f>VLOOKUP(A10,[4]Sheet1!$A$1:$E$81,5,0)</f>
        <v>#N/A</v>
      </c>
    </row>
    <row r="11" spans="1:37" ht="66">
      <c r="A11" s="21" t="str">
        <f t="shared" si="0"/>
        <v>Nguyễn Quỳnh Anh 28/09/1989</v>
      </c>
      <c r="B11" s="119">
        <v>5</v>
      </c>
      <c r="C11" s="125" t="s">
        <v>1217</v>
      </c>
      <c r="D11" s="121" t="s">
        <v>1110</v>
      </c>
      <c r="E11" s="122" t="s">
        <v>197</v>
      </c>
      <c r="F11" s="123"/>
      <c r="G11" s="124" t="s">
        <v>1111</v>
      </c>
      <c r="H11" s="119" t="s">
        <v>34</v>
      </c>
      <c r="I11" s="119" t="s">
        <v>38</v>
      </c>
      <c r="J11" s="119" t="s">
        <v>970</v>
      </c>
      <c r="K11" s="119" t="s">
        <v>47</v>
      </c>
      <c r="L11" s="119">
        <v>8310106</v>
      </c>
      <c r="M11" s="126"/>
      <c r="N11" s="126" t="s">
        <v>1208</v>
      </c>
      <c r="O11" s="119" t="s">
        <v>1112</v>
      </c>
      <c r="P11" s="119" t="s">
        <v>1113</v>
      </c>
      <c r="Q11" s="119" t="s">
        <v>120</v>
      </c>
      <c r="R11" s="119" t="s">
        <v>1114</v>
      </c>
      <c r="S11" s="126">
        <v>3.32</v>
      </c>
      <c r="T11" s="128"/>
      <c r="U11" s="129">
        <v>8.8000000000000007</v>
      </c>
      <c r="V11" s="130"/>
      <c r="W11" s="126" t="s">
        <v>33</v>
      </c>
      <c r="X11" s="119" t="s">
        <v>79</v>
      </c>
      <c r="Y11" s="128" t="str">
        <f>VLOOKUP(A11,[5]Sheet1!$A$1:$M$145,13,0)</f>
        <v>3744 /QĐ-ĐHKT ngày 8 tháng 12 năm 2020</v>
      </c>
      <c r="Z11" s="126" t="str">
        <f>VLOOKUP(A11,[5]Sheet1!$A$1:$E$145,5,0)</f>
        <v>PGS.TS. Hà Văn Hội</v>
      </c>
      <c r="AA11" s="126" t="str">
        <f>VLOOKUP(A11,[5]Sheet1!$A$1:$F$145,6,0)</f>
        <v>PGS.TS. Bùi Thị Lý</v>
      </c>
      <c r="AB11" s="126" t="str">
        <f>VLOOKUP(A11,[5]Sheet1!$A$1:$G$145,7,0)</f>
        <v>PGS.TS. Nguyễn Xuân Thiên</v>
      </c>
      <c r="AC11" s="126" t="str">
        <f>VLOOKUP(A11,[5]Sheet1!$A$1:$H$145,8,0)</f>
        <v>TS. Nguyễn Thị Vũ Hà</v>
      </c>
      <c r="AD11" s="126" t="str">
        <f>VLOOKUP(A11,[5]Sheet1!$A$1:$I$145,9,0)</f>
        <v>PGS.TS. Trần Văn Tùng</v>
      </c>
      <c r="AE11" s="126" t="str">
        <f>VLOOKUP(A11,[5]Sheet1!$A$1:$L$146,12,0)</f>
        <v>ngày 23 tháng 12 năm 2020</v>
      </c>
      <c r="AF11" s="119" t="str">
        <f>VLOOKUP(A11,'DS 4.2020'!A11:AF161,32,)</f>
        <v>0902046686</v>
      </c>
      <c r="AG11" s="119" t="str">
        <f>VLOOKUP(A11,'DS 4.2020'!A11:AG161,33,0)</f>
        <v>quynhanh28989@gmail.com</v>
      </c>
      <c r="AH11" s="131"/>
      <c r="AJ11" s="2" t="e">
        <f>VLOOKUP(#REF!,[1]QLKT!$AA$10:$AC$111,3,0)</f>
        <v>#REF!</v>
      </c>
      <c r="AK11" s="2" t="e">
        <f>VLOOKUP(A11,[4]Sheet1!$A$1:$E$81,5,0)</f>
        <v>#N/A</v>
      </c>
    </row>
    <row r="12" spans="1:37" ht="132">
      <c r="A12" s="21" t="str">
        <f t="shared" si="0"/>
        <v>Nguyễn Thế Anh 24/11/1978</v>
      </c>
      <c r="B12" s="119">
        <v>6</v>
      </c>
      <c r="C12" s="125">
        <v>17058303</v>
      </c>
      <c r="D12" s="121" t="s">
        <v>295</v>
      </c>
      <c r="E12" s="122" t="s">
        <v>197</v>
      </c>
      <c r="F12" s="123"/>
      <c r="G12" s="124" t="s">
        <v>300</v>
      </c>
      <c r="H12" s="119" t="s">
        <v>42</v>
      </c>
      <c r="I12" s="119" t="s">
        <v>35</v>
      </c>
      <c r="J12" s="119" t="s">
        <v>40</v>
      </c>
      <c r="K12" s="119" t="s">
        <v>39</v>
      </c>
      <c r="L12" s="119">
        <v>8340410</v>
      </c>
      <c r="M12" s="126" t="s">
        <v>100</v>
      </c>
      <c r="N12" s="126" t="s">
        <v>1208</v>
      </c>
      <c r="O12" s="119" t="s">
        <v>301</v>
      </c>
      <c r="P12" s="119" t="s">
        <v>302</v>
      </c>
      <c r="Q12" s="119" t="s">
        <v>43</v>
      </c>
      <c r="R12" s="119" t="s">
        <v>303</v>
      </c>
      <c r="S12" s="126">
        <v>2.85</v>
      </c>
      <c r="T12" s="128"/>
      <c r="U12" s="129">
        <v>8.8000000000000007</v>
      </c>
      <c r="V12" s="130"/>
      <c r="W12" s="126" t="s">
        <v>33</v>
      </c>
      <c r="X12" s="119" t="s">
        <v>45</v>
      </c>
      <c r="Y12" s="128" t="str">
        <f>VLOOKUP(A12,[5]Sheet1!$A$1:$M$145,13,0)</f>
        <v>4035 /QĐ-ĐHKT ngày 21 tháng 12 năm 2020</v>
      </c>
      <c r="Z12" s="126" t="str">
        <f>VLOOKUP(A12,[5]Sheet1!$A$1:$E$145,5,0)</f>
        <v>PGS.TS. Trần Đức Hiệp</v>
      </c>
      <c r="AA12" s="126" t="str">
        <f>VLOOKUP(A12,[5]Sheet1!$A$1:$F$145,6,0)</f>
        <v>TS. Nguyễn Xuân Thành</v>
      </c>
      <c r="AB12" s="126" t="str">
        <f>VLOOKUP(A12,[5]Sheet1!$A$1:$G$145,7,0)</f>
        <v>TS. Đỗ Văn Quang</v>
      </c>
      <c r="AC12" s="126" t="str">
        <f>VLOOKUP(A12,[5]Sheet1!$A$1:$H$145,8,0)</f>
        <v>TS. Tô Thế Nguyên</v>
      </c>
      <c r="AD12" s="126" t="str">
        <f>VLOOKUP(A12,[5]Sheet1!$A$1:$I$145,9,0)</f>
        <v>TS. Trần Đức Vui</v>
      </c>
      <c r="AE12" s="126" t="str">
        <f>VLOOKUP(A12,[5]Sheet1!$A$1:$L$146,12,0)</f>
        <v>ngày 5 tháng 1 năm 2021</v>
      </c>
      <c r="AF12" s="119" t="str">
        <f>VLOOKUP(A12,'DS 4.2020'!A13:AF163,32,)</f>
        <v>0983081979</v>
      </c>
      <c r="AG12" s="119" t="str">
        <f>VLOOKUP(A12,'DS 4.2020'!A13:AG163,33,0)</f>
        <v>nta1310@gmail.com</v>
      </c>
      <c r="AH12" s="131"/>
      <c r="AJ12" s="2" t="e">
        <f>VLOOKUP(A13,[1]QLKT!$AA$10:$AC$111,3,0)</f>
        <v>#N/A</v>
      </c>
      <c r="AK12" s="2" t="e">
        <f>VLOOKUP(A12,[4]Sheet1!$A$1:$E$81,5,0)</f>
        <v>#N/A</v>
      </c>
    </row>
    <row r="13" spans="1:37" ht="132">
      <c r="A13" s="21" t="str">
        <f t="shared" si="0"/>
        <v>Nguyễn Thị Mai Anh 11/06/1993</v>
      </c>
      <c r="B13" s="119">
        <v>7</v>
      </c>
      <c r="C13" s="125">
        <v>16055001</v>
      </c>
      <c r="D13" s="121" t="s">
        <v>974</v>
      </c>
      <c r="E13" s="122" t="s">
        <v>197</v>
      </c>
      <c r="F13" s="123" t="s">
        <v>975</v>
      </c>
      <c r="G13" s="124" t="s">
        <v>976</v>
      </c>
      <c r="H13" s="119" t="s">
        <v>583</v>
      </c>
      <c r="I13" s="119" t="s">
        <v>38</v>
      </c>
      <c r="J13" s="119" t="s">
        <v>970</v>
      </c>
      <c r="K13" s="119" t="s">
        <v>116</v>
      </c>
      <c r="L13" s="119">
        <v>8310106</v>
      </c>
      <c r="M13" s="126"/>
      <c r="N13" s="126" t="s">
        <v>1269</v>
      </c>
      <c r="O13" s="119" t="s">
        <v>977</v>
      </c>
      <c r="P13" s="119" t="s">
        <v>917</v>
      </c>
      <c r="Q13" s="119" t="s">
        <v>120</v>
      </c>
      <c r="R13" s="119" t="s">
        <v>978</v>
      </c>
      <c r="S13" s="126">
        <v>3.23</v>
      </c>
      <c r="T13" s="128"/>
      <c r="U13" s="129">
        <v>8</v>
      </c>
      <c r="V13" s="130" t="e">
        <v>#N/A</v>
      </c>
      <c r="W13" s="126" t="s">
        <v>37</v>
      </c>
      <c r="X13" s="119" t="s">
        <v>979</v>
      </c>
      <c r="Y13" s="128" t="str">
        <f>VLOOKUP(A13,[5]Sheet1!$A$1:$M$145,13,0)</f>
        <v>3727 /QĐ-ĐHKT ngày 8 tháng 12 năm 2020</v>
      </c>
      <c r="Z13" s="126" t="str">
        <f>VLOOKUP(A13,[5]Sheet1!$A$1:$E$145,5,0)</f>
        <v>PGS.TS. Nguyễn Anh Thu</v>
      </c>
      <c r="AA13" s="126" t="str">
        <f>VLOOKUP(A13,[5]Sheet1!$A$1:$F$145,6,0)</f>
        <v>PGS.TS. Nguyễn Duy Dũng</v>
      </c>
      <c r="AB13" s="126" t="str">
        <f>VLOOKUP(A13,[5]Sheet1!$A$1:$G$145,7,0)</f>
        <v>PGS.TS. Doãn Kế Bôn</v>
      </c>
      <c r="AC13" s="126" t="str">
        <f>VLOOKUP(A13,[5]Sheet1!$A$1:$H$145,8,0)</f>
        <v>TS. Phạm Thu Phương</v>
      </c>
      <c r="AD13" s="126" t="str">
        <f>VLOOKUP(A13,[5]Sheet1!$A$1:$I$145,9,0)</f>
        <v>TS. Vũ Thanh Hương</v>
      </c>
      <c r="AE13" s="126" t="str">
        <f>VLOOKUP(A13,[5]Sheet1!$A$1:$L$146,12,0)</f>
        <v>ngày 26 tháng 12 năm 2020</v>
      </c>
      <c r="AF13" s="119" t="str">
        <f>VLOOKUP(A13,'DS 4.2020'!A14:AF164,32,)</f>
        <v>0973467816</v>
      </c>
      <c r="AG13" s="119" t="str">
        <f>VLOOKUP(A13,'DS 4.2020'!A14:AG164,33,0)</f>
        <v>maianh.hn116@gmail.com</v>
      </c>
      <c r="AH13" s="131"/>
      <c r="AJ13" s="2" t="e">
        <f>VLOOKUP(A14,[1]QLKT!$AA$10:$AC$111,3,0)</f>
        <v>#N/A</v>
      </c>
      <c r="AK13" s="2" t="e">
        <f>VLOOKUP(A13,[4]Sheet1!$A$1:$E$81,5,0)</f>
        <v>#N/A</v>
      </c>
    </row>
    <row r="14" spans="1:37" ht="66">
      <c r="A14" s="21" t="str">
        <f t="shared" si="0"/>
        <v>Nguyễn Trọng Tuấn Anh 20/12/1992</v>
      </c>
      <c r="B14" s="119">
        <v>8</v>
      </c>
      <c r="C14" s="125">
        <f>VLOOKUP(A14,'[2]tong 2 dot'!$A$7:$C$359,3,0)</f>
        <v>18057596</v>
      </c>
      <c r="D14" s="121" t="s">
        <v>486</v>
      </c>
      <c r="E14" s="122" t="s">
        <v>197</v>
      </c>
      <c r="F14" s="123"/>
      <c r="G14" s="124" t="s">
        <v>487</v>
      </c>
      <c r="H14" s="119" t="str">
        <f>VLOOKUP(A14,'[2]tong 2 dot'!$A$7:$G$379,7,0)</f>
        <v>Hải Dương</v>
      </c>
      <c r="I14" s="119" t="str">
        <f>VLOOKUP(A14,'[2]tong 2 dot'!$A$7:$E$379,5,0)</f>
        <v>Nam</v>
      </c>
      <c r="J14" s="119" t="s">
        <v>251</v>
      </c>
      <c r="K14" s="119" t="str">
        <f>VLOOKUP(A14,'[2]tong 2 dot'!$A$7:$J$379,10,0)</f>
        <v>QH-2018-E</v>
      </c>
      <c r="L14" s="119">
        <v>8340101</v>
      </c>
      <c r="M14" s="126" t="s">
        <v>106</v>
      </c>
      <c r="N14" s="126" t="s">
        <v>1208</v>
      </c>
      <c r="O14" s="119" t="str">
        <f>VLOOKUP(A14,'[3]fie nguon'!$C$2:$L$348,10,0)</f>
        <v>Chiến lược cạnh tranh của Công ty Trách nhiệm hữu hạn KEVA</v>
      </c>
      <c r="P14" s="119" t="str">
        <f>VLOOKUP(A14,'[3]fie nguon'!$C$2:$N$348,12,0)</f>
        <v>PGS.TS. Trần Anh Tài</v>
      </c>
      <c r="Q14" s="119" t="str">
        <f>VLOOKUP(A14,'[3]fie nguon'!$C$2:$O$348,13,0)</f>
        <v xml:space="preserve"> Trường ĐH Kinh tế, ĐHQG Hà Nội</v>
      </c>
      <c r="R14" s="119" t="str">
        <f>VLOOKUP(A14,'[3]fie nguon'!$C$2:$T$349,18,0)</f>
        <v>595/QĐ-ĐHKT ngày 19/03/2020</v>
      </c>
      <c r="S14" s="126">
        <v>3.27</v>
      </c>
      <c r="T14" s="128"/>
      <c r="U14" s="129">
        <v>8.9</v>
      </c>
      <c r="V14" s="130"/>
      <c r="W14" s="126" t="s">
        <v>37</v>
      </c>
      <c r="X14" s="119" t="str">
        <f>VLOOKUP(A14,'[2]tong 2 dot'!$A$7:$K$379,11,0)</f>
        <v>3286/QĐ-ĐHKT ngày 7/12/2018</v>
      </c>
      <c r="Y14" s="128" t="str">
        <f>VLOOKUP(A14,[5]Sheet1!$A$1:$M$145,13,0)</f>
        <v>3852 /QĐ-ĐHKT ngày 14 tháng 12 năm 2020</v>
      </c>
      <c r="Z14" s="126" t="str">
        <f>VLOOKUP(A14,[5]Sheet1!$A$1:$E$145,5,0)</f>
        <v>PGS.TS. Nguyễn Mạnh Tuân</v>
      </c>
      <c r="AA14" s="126" t="str">
        <f>VLOOKUP(A14,[5]Sheet1!$A$1:$F$145,6,0)</f>
        <v>PGS.TS. Vũ Hoàng Ngân</v>
      </c>
      <c r="AB14" s="126" t="str">
        <f>VLOOKUP(A14,[5]Sheet1!$A$1:$G$145,7,0)</f>
        <v>PGS.TS. Phạm Thu Hương</v>
      </c>
      <c r="AC14" s="126" t="str">
        <f>VLOOKUP(A14,[5]Sheet1!$A$1:$H$145,8,0)</f>
        <v>TS. Vũ Thị Minh Hiền</v>
      </c>
      <c r="AD14" s="126" t="str">
        <f>VLOOKUP(A14,[5]Sheet1!$A$1:$I$145,9,0)</f>
        <v>PGS.TS. Nguyễn Đăng Minh</v>
      </c>
      <c r="AE14" s="126" t="str">
        <f>VLOOKUP(A14,[5]Sheet1!$A$1:$L$146,12,0)</f>
        <v>ngày 23 tháng 12 năm 2020</v>
      </c>
      <c r="AF14" s="119" t="str">
        <f>VLOOKUP(A14,'DS 4.2020'!A15:AF165,32,)</f>
        <v>0392858595</v>
      </c>
      <c r="AG14" s="119" t="str">
        <f>VLOOKUP(A14,'DS 4.2020'!A15:AG165,33,0)</f>
        <v>nguyentrongtuananh92@gmail.com</v>
      </c>
      <c r="AH14" s="131"/>
      <c r="AJ14" s="2" t="str">
        <f>VLOOKUP(A15,[1]QLKT!$AA$10:$AC$111,3,0)</f>
        <v>a</v>
      </c>
      <c r="AK14" s="2" t="e">
        <f>VLOOKUP(A14,[4]Sheet1!$A$1:$E$81,5,0)</f>
        <v>#N/A</v>
      </c>
    </row>
    <row r="15" spans="1:37" ht="66">
      <c r="A15" s="21" t="str">
        <f t="shared" si="0"/>
        <v>Quách Thị Quế Anh 03/08/1983</v>
      </c>
      <c r="B15" s="119">
        <v>9</v>
      </c>
      <c r="C15" s="125">
        <f>VLOOKUP(A15,'[2]tong 2 dot'!$A$7:$C$359,3,0)</f>
        <v>18057505</v>
      </c>
      <c r="D15" s="121" t="s">
        <v>404</v>
      </c>
      <c r="E15" s="122" t="s">
        <v>197</v>
      </c>
      <c r="F15" s="123"/>
      <c r="G15" s="124" t="s">
        <v>405</v>
      </c>
      <c r="H15" s="119" t="str">
        <f>VLOOKUP(A15,'[2]tong 2 dot'!$A$7:$G$379,7,0)</f>
        <v>Hoà Bình</v>
      </c>
      <c r="I15" s="119" t="str">
        <f>VLOOKUP(A15,'[2]tong 2 dot'!$A$7:$E$379,5,0)</f>
        <v>Nữ</v>
      </c>
      <c r="J15" s="119" t="s">
        <v>40</v>
      </c>
      <c r="K15" s="119" t="str">
        <f>VLOOKUP(A15,'[2]tong 2 dot'!$A$7:$J$379,10,0)</f>
        <v>QH-2018-E</v>
      </c>
      <c r="L15" s="119">
        <v>8340410</v>
      </c>
      <c r="M15" s="126" t="s">
        <v>100</v>
      </c>
      <c r="N15" s="126" t="s">
        <v>1208</v>
      </c>
      <c r="O15" s="119" t="str">
        <f>VLOOKUP(A15,'[3]fie nguon'!$C$2:$L$348,10,0)</f>
        <v>Xử lý nợ tại Công ty TNHH Mua bán nợ Việt Nam</v>
      </c>
      <c r="P15" s="119" t="str">
        <f>VLOOKUP(A15,'[3]fie nguon'!$C$2:$N$348,12,0)</f>
        <v>TS. Nguyễn Thị Thu Hoài</v>
      </c>
      <c r="Q15" s="119" t="str">
        <f>VLOOKUP(A15,'[3]fie nguon'!$C$2:$O$348,13,0)</f>
        <v xml:space="preserve"> Trường ĐH Kinh tế, ĐHQG Hà Nội</v>
      </c>
      <c r="R15" s="119" t="str">
        <f>VLOOKUP(A15,'[3]fie nguon'!$C$2:$T$349,18,0)</f>
        <v>524/QĐ-ĐHKT ngày 19/03/2020</v>
      </c>
      <c r="S15" s="126">
        <v>3.18</v>
      </c>
      <c r="T15" s="128"/>
      <c r="U15" s="129">
        <v>9</v>
      </c>
      <c r="V15" s="130"/>
      <c r="W15" s="126" t="s">
        <v>33</v>
      </c>
      <c r="X15" s="119" t="str">
        <f>VLOOKUP(A15,'[2]tong 2 dot'!$A$7:$K$379,11,0)</f>
        <v>3286/QĐ-ĐHKT ngày 7/12/2018</v>
      </c>
      <c r="Y15" s="128" t="str">
        <f>VLOOKUP(A15,[5]Sheet1!$A$1:$M$145,13,0)</f>
        <v>4038 /QĐ-ĐHKT ngày 21 tháng 12 năm 2020</v>
      </c>
      <c r="Z15" s="126" t="str">
        <f>VLOOKUP(A15,[5]Sheet1!$A$1:$E$145,5,0)</f>
        <v>PGS.TS. Trần Đức Hiệp</v>
      </c>
      <c r="AA15" s="126" t="str">
        <f>VLOOKUP(A15,[5]Sheet1!$A$1:$F$145,6,0)</f>
        <v>TS. Nguyễn Xuân Thành</v>
      </c>
      <c r="AB15" s="126" t="str">
        <f>VLOOKUP(A15,[5]Sheet1!$A$1:$G$145,7,0)</f>
        <v>TS. Trần Đức Vui</v>
      </c>
      <c r="AC15" s="126" t="str">
        <f>VLOOKUP(A15,[5]Sheet1!$A$1:$H$145,8,0)</f>
        <v>TS. Tô Thế Nguyên</v>
      </c>
      <c r="AD15" s="126" t="str">
        <f>VLOOKUP(A15,[5]Sheet1!$A$1:$I$145,9,0)</f>
        <v>TS. Đỗ Văn Quang</v>
      </c>
      <c r="AE15" s="126" t="str">
        <f>VLOOKUP(A15,[5]Sheet1!$A$1:$L$146,12,0)</f>
        <v>ngày 5 tháng 1 năm 2021</v>
      </c>
      <c r="AF15" s="119" t="str">
        <f>VLOOKUP(A15,'DS 4.2020'!A16:AF166,32,)</f>
        <v>0985323566</v>
      </c>
      <c r="AG15" s="119" t="str">
        <f>VLOOKUP(A15,'DS 4.2020'!A16:AG166,33,0)</f>
        <v>quachqueanh@gmail.com</v>
      </c>
      <c r="AH15" s="131"/>
      <c r="AJ15" s="2" t="str">
        <f>VLOOKUP(A16,[1]QLKT!$AA$10:$AC$111,3,0)</f>
        <v>a</v>
      </c>
      <c r="AK15" s="2" t="e">
        <f>VLOOKUP(A15,[4]Sheet1!$A$1:$E$81,5,0)</f>
        <v>#N/A</v>
      </c>
    </row>
    <row r="16" spans="1:37" ht="66">
      <c r="A16" s="21" t="str">
        <f t="shared" si="0"/>
        <v>Quản Ngọc Tú Anh 26/02/1993</v>
      </c>
      <c r="B16" s="119">
        <v>10</v>
      </c>
      <c r="C16" s="125">
        <f>VLOOKUP(A16,'[2]tong 2 dot'!$A$7:$C$359,3,0)</f>
        <v>18057506</v>
      </c>
      <c r="D16" s="121" t="s">
        <v>650</v>
      </c>
      <c r="E16" s="122" t="s">
        <v>197</v>
      </c>
      <c r="F16" s="123"/>
      <c r="G16" s="124" t="s">
        <v>651</v>
      </c>
      <c r="H16" s="119" t="str">
        <f>VLOOKUP(A16,'[2]tong 2 dot'!$A$7:$G$379,7,0)</f>
        <v>Hà Nội</v>
      </c>
      <c r="I16" s="119" t="str">
        <f>VLOOKUP(A16,'[2]tong 2 dot'!$A$7:$E$379,5,0)</f>
        <v>Nữ</v>
      </c>
      <c r="J16" s="119" t="s">
        <v>40</v>
      </c>
      <c r="K16" s="119" t="str">
        <f>VLOOKUP(A16,'[2]tong 2 dot'!$A$7:$J$379,10,0)</f>
        <v>QH-2018-E</v>
      </c>
      <c r="L16" s="119">
        <v>8340410</v>
      </c>
      <c r="M16" s="126"/>
      <c r="N16" s="126" t="s">
        <v>1208</v>
      </c>
      <c r="O16" s="119" t="str">
        <f>VLOOKUP(A16,'[3]fie nguon'!$C$2:$L$348,10,0)</f>
        <v>Tái cơ cấu ngành nông nghiệp trên địa bàn thành phố Hà Nội</v>
      </c>
      <c r="P16" s="119" t="str">
        <f>VLOOKUP(A16,'[3]fie nguon'!$C$2:$N$348,12,0)</f>
        <v>PGS.TS. Trần Anh Tài</v>
      </c>
      <c r="Q16" s="119" t="str">
        <f>VLOOKUP(A16,'[3]fie nguon'!$C$2:$O$348,13,0)</f>
        <v xml:space="preserve"> Trường ĐH Kinh tế, ĐHQG Hà Nội</v>
      </c>
      <c r="R16" s="119" t="str">
        <f>VLOOKUP(A16,'[3]fie nguon'!$C$2:$T$349,18,0)</f>
        <v>522/QĐ-ĐHKT ngày 19/03/2020</v>
      </c>
      <c r="S16" s="126">
        <v>3.25</v>
      </c>
      <c r="T16" s="128"/>
      <c r="U16" s="129">
        <v>8</v>
      </c>
      <c r="V16" s="130"/>
      <c r="W16" s="126" t="s">
        <v>33</v>
      </c>
      <c r="X16" s="119" t="str">
        <f>VLOOKUP(A16,'[2]tong 2 dot'!$A$7:$K$379,11,0)</f>
        <v>3286/QĐ-ĐHKT ngày 7/12/2018</v>
      </c>
      <c r="Y16" s="128" t="str">
        <f>VLOOKUP(A16,[5]Sheet1!$A$1:$M$145,13,0)</f>
        <v>4026 /QĐ-ĐHKT ngày 21 tháng 12 năm 2020</v>
      </c>
      <c r="Z16" s="126" t="str">
        <f>VLOOKUP(A16,[5]Sheet1!$A$1:$E$145,5,0)</f>
        <v>PGS.TS. Phạm Văn Dũng</v>
      </c>
      <c r="AA16" s="126" t="str">
        <f>VLOOKUP(A16,[5]Sheet1!$A$1:$F$145,6,0)</f>
        <v>TS. Lưu Quốc Đạt</v>
      </c>
      <c r="AB16" s="126" t="str">
        <f>VLOOKUP(A16,[5]Sheet1!$A$1:$G$145,7,0)</f>
        <v>PGS.TS. Lê Thị Anh Vân</v>
      </c>
      <c r="AC16" s="126" t="str">
        <f>VLOOKUP(A16,[5]Sheet1!$A$1:$H$145,8,0)</f>
        <v>TS. Nguyễn Thị Lan Hương</v>
      </c>
      <c r="AD16" s="126" t="str">
        <f>VLOOKUP(A16,[5]Sheet1!$A$1:$I$145,9,0)</f>
        <v>PGS.TS. Vũ Thanh Sơn</v>
      </c>
      <c r="AE16" s="126" t="str">
        <f>VLOOKUP(A16,[5]Sheet1!$A$1:$L$146,12,0)</f>
        <v>ngày 4 tháng 1 năm 2021</v>
      </c>
      <c r="AF16" s="119" t="str">
        <f>VLOOKUP(A16,'DS 4.2020'!A17:AF167,32,)</f>
        <v>0979575555</v>
      </c>
      <c r="AG16" s="119" t="str">
        <f>VLOOKUP(A16,'DS 4.2020'!A17:AG167,33,0)</f>
        <v>tuanhwip@gmail.com</v>
      </c>
      <c r="AH16" s="131"/>
      <c r="AJ16" s="2" t="str">
        <f>VLOOKUP(A17,[1]QLKT!$AA$10:$AC$111,3,0)</f>
        <v>a</v>
      </c>
      <c r="AK16" s="2" t="e">
        <f>VLOOKUP(A16,[4]Sheet1!$A$1:$E$81,5,0)</f>
        <v>#N/A</v>
      </c>
    </row>
    <row r="17" spans="1:37" ht="66">
      <c r="A17" s="21" t="str">
        <f t="shared" si="0"/>
        <v>Bùi Thị Ánh 10/12/1986</v>
      </c>
      <c r="B17" s="119">
        <v>11</v>
      </c>
      <c r="C17" s="125">
        <f>VLOOKUP(A17,'[2]tong 2 dot'!$A$7:$C$359,3,0)</f>
        <v>18057507</v>
      </c>
      <c r="D17" s="121" t="s">
        <v>1024</v>
      </c>
      <c r="E17" s="122" t="s">
        <v>290</v>
      </c>
      <c r="F17" s="123"/>
      <c r="G17" s="124" t="s">
        <v>1025</v>
      </c>
      <c r="H17" s="119" t="str">
        <f>VLOOKUP(A17,'[2]tong 2 dot'!$A$7:$G$379,7,0)</f>
        <v>Nam Định</v>
      </c>
      <c r="I17" s="119" t="str">
        <f>VLOOKUP(A17,'[2]tong 2 dot'!$A$7:$E$379,5,0)</f>
        <v>Nữ</v>
      </c>
      <c r="J17" s="119" t="s">
        <v>40</v>
      </c>
      <c r="K17" s="119" t="str">
        <f>VLOOKUP(A17,'[2]tong 2 dot'!$A$7:$J$379,10,0)</f>
        <v>QH-2018-E</v>
      </c>
      <c r="L17" s="119">
        <v>8340410</v>
      </c>
      <c r="M17" s="126" t="s">
        <v>41</v>
      </c>
      <c r="N17" s="126" t="s">
        <v>1208</v>
      </c>
      <c r="O17" s="119" t="str">
        <f>VLOOKUP(A17,'[3]fie nguon'!$C$2:$L$348,10,0)</f>
        <v>Quản lý nhân lực tại Công ty Cổ phần Sông Đà 5</v>
      </c>
      <c r="P17" s="119" t="str">
        <f>VLOOKUP(A17,'[3]fie nguon'!$C$2:$N$348,12,0)</f>
        <v>PGS.TS Nguyễn Việt Khôi</v>
      </c>
      <c r="Q17" s="119" t="str">
        <f>VLOOKUP(A17,'[3]fie nguon'!$C$2:$O$348,13,0)</f>
        <v xml:space="preserve"> Trường ĐH Kinh tế, ĐHQG Hà Nội</v>
      </c>
      <c r="R17" s="119" t="str">
        <f>VLOOKUP(A17,'[3]fie nguon'!$C$2:$T$349,18,0)</f>
        <v>526/QĐ-ĐHKT ngày 19/03/2020</v>
      </c>
      <c r="S17" s="126">
        <v>3.02</v>
      </c>
      <c r="T17" s="128"/>
      <c r="U17" s="129">
        <v>8</v>
      </c>
      <c r="V17" s="130"/>
      <c r="W17" s="126" t="s">
        <v>33</v>
      </c>
      <c r="X17" s="119" t="str">
        <f>VLOOKUP(A17,'[2]tong 2 dot'!$A$7:$K$379,11,0)</f>
        <v>3286/QĐ-ĐHKT ngày 7/12/2018</v>
      </c>
      <c r="Y17" s="128" t="str">
        <f>VLOOKUP(A17,[5]Sheet1!$A$1:$M$145,13,0)</f>
        <v>3980 /QĐ-ĐHKT ngày 21 tháng 12 năm 2020</v>
      </c>
      <c r="Z17" s="126" t="str">
        <f>VLOOKUP(A17,[5]Sheet1!$A$1:$E$145,5,0)</f>
        <v>PGS.TS. Phạm Văn Dũng</v>
      </c>
      <c r="AA17" s="126" t="str">
        <f>VLOOKUP(A17,[5]Sheet1!$A$1:$F$145,6,0)</f>
        <v>PGS.TS. Đặng Thị Phương Hoa</v>
      </c>
      <c r="AB17" s="126" t="str">
        <f>VLOOKUP(A17,[5]Sheet1!$A$1:$G$145,7,0)</f>
        <v>TS. Đàm Sơn Toại</v>
      </c>
      <c r="AC17" s="126" t="str">
        <f>VLOOKUP(A17,[5]Sheet1!$A$1:$H$145,8,0)</f>
        <v>TS. Hoàng Triều Hoa</v>
      </c>
      <c r="AD17" s="126" t="str">
        <f>VLOOKUP(A17,[5]Sheet1!$A$1:$I$145,9,0)</f>
        <v>TS. Nguyễn Xuân Đông</v>
      </c>
      <c r="AE17" s="126" t="str">
        <f>VLOOKUP(A17,[5]Sheet1!$A$1:$L$146,12,0)</f>
        <v>ngày 6 tháng 1 năm 2021</v>
      </c>
      <c r="AF17" s="119" t="str">
        <f>VLOOKUP(A17,'DS 4.2020'!A18:AF168,32,)</f>
        <v>0947476793</v>
      </c>
      <c r="AG17" s="119" t="str">
        <f>VLOOKUP(A17,'DS 4.2020'!A18:AG168,33,0)</f>
        <v>buianh.10121986@gmail.com</v>
      </c>
      <c r="AH17" s="132"/>
      <c r="AJ17" s="2" t="e">
        <f>VLOOKUP(A18,[1]QLKT!$AA$10:$AC$111,3,0)</f>
        <v>#N/A</v>
      </c>
      <c r="AK17" s="2" t="e">
        <f>VLOOKUP(A17,[4]Sheet1!$A$1:$E$81,5,0)</f>
        <v>#N/A</v>
      </c>
    </row>
    <row r="18" spans="1:37" ht="82.5">
      <c r="A18" s="21" t="str">
        <f t="shared" si="0"/>
        <v>Phạm Thị Ngọc Ánh 21/10/1995</v>
      </c>
      <c r="B18" s="119">
        <v>12</v>
      </c>
      <c r="C18" s="125">
        <f>VLOOKUP(A18,'[2]tong 2 dot'!$A$7:$C$359,3,0)</f>
        <v>18057652</v>
      </c>
      <c r="D18" s="121" t="s">
        <v>289</v>
      </c>
      <c r="E18" s="122" t="s">
        <v>290</v>
      </c>
      <c r="F18" s="123"/>
      <c r="G18" s="124" t="s">
        <v>291</v>
      </c>
      <c r="H18" s="119" t="str">
        <f>VLOOKUP(A18,'[2]tong 2 dot'!$A$7:$G$379,7,0)</f>
        <v>Thái Bình</v>
      </c>
      <c r="I18" s="119" t="str">
        <f>VLOOKUP(A18,'[2]tong 2 dot'!$A$7:$E$379,5,0)</f>
        <v>Nữ</v>
      </c>
      <c r="J18" s="119" t="str">
        <f>VLOOKUP(A18,'[2]tong 2 dot'!$A$7:$H$379,8,0)</f>
        <v>Kế toán</v>
      </c>
      <c r="K18" s="119" t="str">
        <f>VLOOKUP(A18,'[2]tong 2 dot'!$A$7:$J$379,10,0)</f>
        <v>QH-2018-E</v>
      </c>
      <c r="L18" s="119">
        <v>8340301</v>
      </c>
      <c r="M18" s="126" t="s">
        <v>292</v>
      </c>
      <c r="N18" s="126" t="s">
        <v>1208</v>
      </c>
      <c r="O18" s="119" t="str">
        <f>VLOOKUP(A18,'[3]fie nguon'!$C$2:$L$348,10,0)</f>
        <v>Kiểm soát nội bộ hoạt động  huy động vốn tại ngân hàng TMCP Ngoại thương Việt Nam - Chi nhánh Sở Giao Dịch</v>
      </c>
      <c r="P18" s="119" t="str">
        <f>VLOOKUP(A18,'[3]fie nguon'!$C$2:$N$348,12,0)</f>
        <v>TS. Tạ Quang Bình</v>
      </c>
      <c r="Q18" s="119" t="str">
        <f>VLOOKUP(A18,'[3]fie nguon'!$C$2:$O$348,13,0)</f>
        <v>Trường ĐH Thương Mại</v>
      </c>
      <c r="R18" s="119" t="str">
        <f>VLOOKUP(A18,'[3]fie nguon'!$C$2:$T$349,18,0)</f>
        <v>637/QĐ-ĐHKT ngày 19/03/2020</v>
      </c>
      <c r="S18" s="126">
        <v>3.3</v>
      </c>
      <c r="T18" s="128"/>
      <c r="U18" s="129">
        <v>8.6</v>
      </c>
      <c r="V18" s="130"/>
      <c r="W18" s="126" t="s">
        <v>33</v>
      </c>
      <c r="X18" s="119" t="str">
        <f>VLOOKUP(A18,'[2]tong 2 dot'!$A$7:$K$379,11,0)</f>
        <v>3286/QĐ-ĐHKT ngày 7/12/2018</v>
      </c>
      <c r="Y18" s="128" t="str">
        <f>VLOOKUP(A18,[5]Sheet1!$A$1:$M$145,13,0)</f>
        <v>3745 /QĐ-ĐHKT ngày 8 tháng 12 năm 2020</v>
      </c>
      <c r="Z18" s="126" t="str">
        <f>VLOOKUP(A18,[5]Sheet1!$A$1:$E$145,5,0)</f>
        <v>TS. Nguyễn Thị Hồng Thúy</v>
      </c>
      <c r="AA18" s="126" t="str">
        <f>VLOOKUP(A18,[5]Sheet1!$A$1:$F$145,6,0)</f>
        <v>PGS.TS Nguyễn Phú Giang</v>
      </c>
      <c r="AB18" s="126" t="str">
        <f>VLOOKUP(A18,[5]Sheet1!$A$1:$G$145,7,0)</f>
        <v>PGS.TS. Trần Thị Kim Anh</v>
      </c>
      <c r="AC18" s="126" t="str">
        <f>VLOOKUP(A18,[5]Sheet1!$A$1:$H$145,8,0)</f>
        <v>TS. Phạm Ngọc Quang</v>
      </c>
      <c r="AD18" s="126" t="str">
        <f>VLOOKUP(A18,[5]Sheet1!$A$1:$I$145,9,0)</f>
        <v>TS. Trần Thế Nữ</v>
      </c>
      <c r="AE18" s="126" t="str">
        <f>VLOOKUP(A18,[5]Sheet1!$A$1:$L$146,12,0)</f>
        <v>ngày 27 tháng 12 năm 2020</v>
      </c>
      <c r="AF18" s="119" t="str">
        <f>VLOOKUP(A18,'DS 4.2020'!A19:AF169,32,)</f>
        <v>0969524226</v>
      </c>
      <c r="AG18" s="119" t="str">
        <f>VLOOKUP(A18,'DS 4.2020'!A19:AG169,33,0)</f>
        <v>anhpham.hvnh@gmail.com</v>
      </c>
      <c r="AH18" s="131"/>
      <c r="AJ18" s="2" t="str">
        <f>VLOOKUP(A19,[1]QLKT!$AA$10:$AC$111,3,0)</f>
        <v>a</v>
      </c>
      <c r="AK18" s="2" t="e">
        <f>VLOOKUP(A18,[4]Sheet1!$A$1:$E$81,5,0)</f>
        <v>#N/A</v>
      </c>
    </row>
    <row r="19" spans="1:37" ht="132">
      <c r="A19" s="21" t="str">
        <f t="shared" si="0"/>
        <v>Trần Hữu Bằng 17/05/1992</v>
      </c>
      <c r="B19" s="119">
        <v>13</v>
      </c>
      <c r="C19" s="125">
        <v>17058313</v>
      </c>
      <c r="D19" s="121" t="s">
        <v>661</v>
      </c>
      <c r="E19" s="122" t="s">
        <v>662</v>
      </c>
      <c r="F19" s="123" t="s">
        <v>663</v>
      </c>
      <c r="G19" s="124" t="s">
        <v>664</v>
      </c>
      <c r="H19" s="119" t="s">
        <v>470</v>
      </c>
      <c r="I19" s="119" t="s">
        <v>35</v>
      </c>
      <c r="J19" s="119" t="s">
        <v>40</v>
      </c>
      <c r="K19" s="119" t="s">
        <v>39</v>
      </c>
      <c r="L19" s="119">
        <v>8340410</v>
      </c>
      <c r="M19" s="126" t="s">
        <v>41</v>
      </c>
      <c r="N19" s="126" t="s">
        <v>1208</v>
      </c>
      <c r="O19" s="119" t="s">
        <v>665</v>
      </c>
      <c r="P19" s="119" t="s">
        <v>666</v>
      </c>
      <c r="Q19" s="119" t="s">
        <v>43</v>
      </c>
      <c r="R19" s="119" t="s">
        <v>667</v>
      </c>
      <c r="S19" s="126">
        <v>2.97</v>
      </c>
      <c r="T19" s="128"/>
      <c r="U19" s="129">
        <v>8.5</v>
      </c>
      <c r="V19" s="130"/>
      <c r="W19" s="126" t="s">
        <v>33</v>
      </c>
      <c r="X19" s="119" t="s">
        <v>45</v>
      </c>
      <c r="Y19" s="128" t="str">
        <f>VLOOKUP(A19,[5]Sheet1!$A$1:$M$145,13,0)</f>
        <v>3977 /QĐ-ĐHKT ngày 21 tháng 12 năm 2020</v>
      </c>
      <c r="Z19" s="126" t="str">
        <f>VLOOKUP(A19,[5]Sheet1!$A$1:$E$145,5,0)</f>
        <v>PGS.TS. Nguyễn Trúc Lê</v>
      </c>
      <c r="AA19" s="126" t="str">
        <f>VLOOKUP(A19,[5]Sheet1!$A$1:$F$145,6,0)</f>
        <v>TS. Hoàng Khắc Lịch</v>
      </c>
      <c r="AB19" s="126" t="str">
        <f>VLOOKUP(A19,[5]Sheet1!$A$1:$G$145,7,0)</f>
        <v>TS. Lê Đình Thăng</v>
      </c>
      <c r="AC19" s="126" t="str">
        <f>VLOOKUP(A19,[5]Sheet1!$A$1:$H$145,8,0)</f>
        <v>TS. Nguyễn Thị Hương Lan</v>
      </c>
      <c r="AD19" s="126" t="str">
        <f>VLOOKUP(A19,[5]Sheet1!$A$1:$I$145,9,0)</f>
        <v>PGS.TS. Bùi Văn Huyền</v>
      </c>
      <c r="AE19" s="126" t="str">
        <f>VLOOKUP(A19,[5]Sheet1!$A$1:$L$146,12,0)</f>
        <v>ngày 11 tháng 1 năm 2021</v>
      </c>
      <c r="AF19" s="119" t="str">
        <f>VLOOKUP(A19,'DS 4.2020'!A20:AF170,32,)</f>
        <v>0938180340</v>
      </c>
      <c r="AG19" s="119" t="str">
        <f>VLOOKUP(A19,'DS 4.2020'!A20:AG170,33,0)</f>
        <v>tranbang.thb@gmail.com</v>
      </c>
      <c r="AH19" s="131"/>
      <c r="AJ19" s="2" t="e">
        <f>VLOOKUP(A20,[1]QLKT!$AA$10:$AC$111,3,0)</f>
        <v>#N/A</v>
      </c>
      <c r="AK19" s="2" t="e">
        <f>VLOOKUP(A19,[4]Sheet1!$A$1:$E$81,5,0)</f>
        <v>#N/A</v>
      </c>
    </row>
    <row r="20" spans="1:37" ht="66">
      <c r="A20" s="21" t="str">
        <f t="shared" si="0"/>
        <v>Đàm Xuân Cường 25/03/1996</v>
      </c>
      <c r="B20" s="119">
        <v>14</v>
      </c>
      <c r="C20" s="125">
        <f>VLOOKUP(A20,'[2]tong 2 dot'!$A$7:$C$359,3,0)</f>
        <v>18057697</v>
      </c>
      <c r="D20" s="121" t="s">
        <v>521</v>
      </c>
      <c r="E20" s="122" t="s">
        <v>132</v>
      </c>
      <c r="F20" s="123"/>
      <c r="G20" s="124" t="s">
        <v>522</v>
      </c>
      <c r="H20" s="119" t="str">
        <f>VLOOKUP(A20,'[2]tong 2 dot'!$A$7:$G$379,7,0)</f>
        <v>Hà Nội</v>
      </c>
      <c r="I20" s="119" t="str">
        <f>VLOOKUP(A20,'[2]tong 2 dot'!$A$7:$E$379,5,0)</f>
        <v>Nam</v>
      </c>
      <c r="J20" s="119" t="s">
        <v>660</v>
      </c>
      <c r="K20" s="119" t="str">
        <f>VLOOKUP(A20,'[2]tong 2 dot'!$A$7:$J$379,10,0)</f>
        <v>QH-2018-E</v>
      </c>
      <c r="L20" s="119">
        <v>8340201</v>
      </c>
      <c r="M20" s="126"/>
      <c r="N20" s="126" t="s">
        <v>1208</v>
      </c>
      <c r="O20" s="119" t="str">
        <f>VLOOKUP(A20,'[3]fie nguon'!$C$2:$L$348,10,0)</f>
        <v>Phát triển hoạt động tín dụng khách hàng cá nhân tại Ngân hàng TMCP Hàng Hải (MSB) - Chi nhánh Đống Đa</v>
      </c>
      <c r="P20" s="119" t="str">
        <f>VLOOKUP(A20,'[3]fie nguon'!$C$2:$N$348,12,0)</f>
        <v>TS. Nguyễn Thị Nhung</v>
      </c>
      <c r="Q20" s="119" t="str">
        <f>VLOOKUP(A20,'[3]fie nguon'!$C$2:$O$348,13,0)</f>
        <v xml:space="preserve"> Trường ĐH Kinh tế, ĐHQG Hà Nội</v>
      </c>
      <c r="R20" s="119" t="str">
        <f>VLOOKUP(A20,'[3]fie nguon'!$C$2:$T$349,18,0)</f>
        <v>657/QĐ-ĐHKT ngày 19/03/2020</v>
      </c>
      <c r="S20" s="126">
        <v>2.2400000000000002</v>
      </c>
      <c r="T20" s="128"/>
      <c r="U20" s="129">
        <v>8</v>
      </c>
      <c r="V20" s="130"/>
      <c r="W20" s="126" t="s">
        <v>33</v>
      </c>
      <c r="X20" s="119" t="str">
        <f>VLOOKUP(A20,'[2]tong 2 dot'!$A$7:$K$379,11,0)</f>
        <v>3286/QĐ-ĐHKT ngày 7/12/2018</v>
      </c>
      <c r="Y20" s="128" t="str">
        <f>VLOOKUP(A20,[5]Sheet1!$A$1:$M$145,13,0)</f>
        <v>3813 /QĐ-ĐHKT ngày 11 tháng 12 năm 2020</v>
      </c>
      <c r="Z20" s="126" t="str">
        <f>VLOOKUP(A20,[5]Sheet1!$A$1:$E$145,5,0)</f>
        <v>PGS.TS. Trần Thị Thanh Tú</v>
      </c>
      <c r="AA20" s="126" t="str">
        <f>VLOOKUP(A20,[5]Sheet1!$A$1:$F$145,6,0)</f>
        <v>TS. Phạm Bảo Khánh</v>
      </c>
      <c r="AB20" s="126" t="str">
        <f>VLOOKUP(A20,[5]Sheet1!$A$1:$G$145,7,0)</f>
        <v>PGS.TS. Lê Thanh Tâm</v>
      </c>
      <c r="AC20" s="126" t="str">
        <f>VLOOKUP(A20,[5]Sheet1!$A$1:$H$145,8,0)</f>
        <v>TS. Nguyễn Phú Hà</v>
      </c>
      <c r="AD20" s="126" t="str">
        <f>VLOOKUP(A20,[5]Sheet1!$A$1:$I$145,9,0)</f>
        <v>PGS.TS. Nguyễn Văn Hiệu</v>
      </c>
      <c r="AE20" s="126" t="str">
        <f>VLOOKUP(A20,[5]Sheet1!$A$1:$L$146,12,0)</f>
        <v>ngày 24 tháng 12 năm 2020</v>
      </c>
      <c r="AF20" s="119" t="str">
        <f>VLOOKUP(A20,'DS 4.2020'!A21:AF171,32,)</f>
        <v>0967829496</v>
      </c>
      <c r="AG20" s="119" t="str">
        <f>VLOOKUP(A20,'DS 4.2020'!A21:AG171,33,0)</f>
        <v>damxuancuong2503@gmail.com</v>
      </c>
      <c r="AH20" s="131"/>
      <c r="AJ20" s="2" t="str">
        <f>VLOOKUP(A21,[1]QLKT!$AA$10:$AC$111,3,0)</f>
        <v>a</v>
      </c>
      <c r="AK20" s="2" t="e">
        <f>VLOOKUP(A20,[4]Sheet1!$A$1:$E$81,5,0)</f>
        <v>#N/A</v>
      </c>
    </row>
    <row r="21" spans="1:37" ht="66">
      <c r="A21" s="21" t="str">
        <f t="shared" si="0"/>
        <v>Đỗ Kiên Cường 07/06/1984</v>
      </c>
      <c r="B21" s="119">
        <v>15</v>
      </c>
      <c r="C21" s="125">
        <f>VLOOKUP(A21,'[2]tong 2 dot'!$A$7:$C$359,3,0)</f>
        <v>18057513</v>
      </c>
      <c r="D21" s="121" t="s">
        <v>213</v>
      </c>
      <c r="E21" s="122" t="s">
        <v>132</v>
      </c>
      <c r="F21" s="123"/>
      <c r="G21" s="124" t="s">
        <v>214</v>
      </c>
      <c r="H21" s="119" t="str">
        <f>VLOOKUP(A21,'[2]tong 2 dot'!$A$7:$G$379,7,0)</f>
        <v>Nam Định</v>
      </c>
      <c r="I21" s="119" t="str">
        <f>VLOOKUP(A21,'[2]tong 2 dot'!$A$7:$E$379,5,0)</f>
        <v>Nam</v>
      </c>
      <c r="J21" s="119" t="s">
        <v>40</v>
      </c>
      <c r="K21" s="119" t="str">
        <f>VLOOKUP(A21,'[2]tong 2 dot'!$A$7:$J$379,10,0)</f>
        <v>QH-2018-E</v>
      </c>
      <c r="L21" s="119">
        <v>8340410</v>
      </c>
      <c r="M21" s="126" t="s">
        <v>41</v>
      </c>
      <c r="N21" s="126" t="s">
        <v>1208</v>
      </c>
      <c r="O21" s="119" t="str">
        <f>VLOOKUP(A21,'[3]fie nguon'!$C$2:$L$348,10,0)</f>
        <v>Quản lý nhân lực của Công ty Điện lực dầu khí Hà Tĩnh</v>
      </c>
      <c r="P21" s="119" t="str">
        <f>VLOOKUP(A21,'[3]fie nguon'!$C$2:$N$348,12,0)</f>
        <v>TS. Bùi Tuấn Anh</v>
      </c>
      <c r="Q21" s="119" t="str">
        <f>VLOOKUP(A21,'[3]fie nguon'!$C$2:$O$348,13,0)</f>
        <v>Công ty cổ phần Công Nghệ Bằng Hữu (Amigo)</v>
      </c>
      <c r="R21" s="119" t="str">
        <f>VLOOKUP(A21,'[3]fie nguon'!$C$2:$T$349,18,0)</f>
        <v>530/QĐ-ĐHKT ngày 19/03/2020</v>
      </c>
      <c r="S21" s="126">
        <v>2.91</v>
      </c>
      <c r="T21" s="128"/>
      <c r="U21" s="129">
        <v>8.5</v>
      </c>
      <c r="V21" s="130"/>
      <c r="W21" s="126" t="s">
        <v>33</v>
      </c>
      <c r="X21" s="119" t="str">
        <f>VLOOKUP(A21,'[2]tong 2 dot'!$A$7:$K$379,11,0)</f>
        <v>3286/QĐ-ĐHKT ngày 7/12/2018</v>
      </c>
      <c r="Y21" s="128" t="str">
        <f>VLOOKUP(A21,[5]Sheet1!$A$1:$M$145,13,0)</f>
        <v>3978 /QĐ-ĐHKT ngày 21 tháng 12 năm 2020</v>
      </c>
      <c r="Z21" s="126" t="str">
        <f>VLOOKUP(A21,[5]Sheet1!$A$1:$E$145,5,0)</f>
        <v>PGS.TS. Nguyễn Trúc Lê</v>
      </c>
      <c r="AA21" s="126" t="str">
        <f>VLOOKUP(A21,[5]Sheet1!$A$1:$F$145,6,0)</f>
        <v>TS. Lê Đình Thăng</v>
      </c>
      <c r="AB21" s="126" t="str">
        <f>VLOOKUP(A21,[5]Sheet1!$A$1:$G$145,7,0)</f>
        <v>PGS.TS. Bùi Văn Huyền</v>
      </c>
      <c r="AC21" s="126" t="str">
        <f>VLOOKUP(A21,[5]Sheet1!$A$1:$H$145,8,0)</f>
        <v>TS. Nguyễn Thị Hương Lan</v>
      </c>
      <c r="AD21" s="126" t="str">
        <f>VLOOKUP(A21,[5]Sheet1!$A$1:$I$145,9,0)</f>
        <v>TS. Hoàng Khắc Lịch</v>
      </c>
      <c r="AE21" s="126" t="str">
        <f>VLOOKUP(A21,[5]Sheet1!$A$1:$L$146,12,0)</f>
        <v>ngày 11 tháng 1 năm 2021</v>
      </c>
      <c r="AF21" s="119" t="str">
        <f>VLOOKUP(A21,'DS 4.2020'!A22:AF172,32,)</f>
        <v>0982549345</v>
      </c>
      <c r="AG21" s="119" t="str">
        <f>VLOOKUP(A21,'DS 4.2020'!A22:AG172,33,0)</f>
        <v>dokiencuong@pvpower.vn</v>
      </c>
      <c r="AH21" s="131"/>
      <c r="AJ21" s="2" t="e">
        <f>VLOOKUP(A22,[1]QLKT!$AA$10:$AC$111,3,0)</f>
        <v>#N/A</v>
      </c>
      <c r="AK21" s="2" t="e">
        <f>VLOOKUP(A21,[4]Sheet1!$A$1:$E$81,5,0)</f>
        <v>#N/A</v>
      </c>
    </row>
    <row r="22" spans="1:37" ht="66">
      <c r="A22" s="21" t="str">
        <f t="shared" si="0"/>
        <v>Lê Đức Cường 28/06/1982</v>
      </c>
      <c r="B22" s="119">
        <v>16</v>
      </c>
      <c r="C22" s="125">
        <f>VLOOKUP(A22,'[2]tong 2 dot'!$A$7:$C$359,3,0)</f>
        <v>18057599</v>
      </c>
      <c r="D22" s="121" t="s">
        <v>131</v>
      </c>
      <c r="E22" s="122" t="s">
        <v>132</v>
      </c>
      <c r="F22" s="123"/>
      <c r="G22" s="124" t="s">
        <v>133</v>
      </c>
      <c r="H22" s="119" t="str">
        <f>VLOOKUP(A22,'[2]tong 2 dot'!$A$7:$G$379,7,0)</f>
        <v>Bắc Ninh</v>
      </c>
      <c r="I22" s="119" t="str">
        <f>VLOOKUP(A22,'[2]tong 2 dot'!$A$7:$E$379,5,0)</f>
        <v>Nam</v>
      </c>
      <c r="J22" s="119" t="s">
        <v>251</v>
      </c>
      <c r="K22" s="119" t="str">
        <f>VLOOKUP(A22,'[2]tong 2 dot'!$A$7:$J$379,10,0)</f>
        <v>QH-2018-E</v>
      </c>
      <c r="L22" s="119">
        <v>8340101</v>
      </c>
      <c r="M22" s="126" t="s">
        <v>106</v>
      </c>
      <c r="N22" s="126" t="s">
        <v>1208</v>
      </c>
      <c r="O22" s="119" t="str">
        <f>VLOOKUP(A22,'[3]fie nguon'!$C$2:$L$348,10,0)</f>
        <v>Năng lực cạnh tranh của Tổng công ty Viễn thông Mobifone trong kinh doanh dịch vụ viễn thông quốc tế</v>
      </c>
      <c r="P22" s="119" t="str">
        <f>VLOOKUP(A22,'[3]fie nguon'!$C$2:$N$348,12,0)</f>
        <v>PGS.TS. Nhâm Phong Tuân</v>
      </c>
      <c r="Q22" s="119" t="str">
        <f>VLOOKUP(A22,'[3]fie nguon'!$C$2:$O$348,13,0)</f>
        <v xml:space="preserve"> Trường ĐH Kinh tế, ĐHQG Hà Nội</v>
      </c>
      <c r="R22" s="119" t="str">
        <f>VLOOKUP(A22,'[3]fie nguon'!$C$2:$T$349,18,0)</f>
        <v>596/QĐ-ĐHKT ngày 19/03/2020</v>
      </c>
      <c r="S22" s="126">
        <v>3.28</v>
      </c>
      <c r="T22" s="128"/>
      <c r="U22" s="129">
        <v>8.8000000000000007</v>
      </c>
      <c r="V22" s="130"/>
      <c r="W22" s="126" t="s">
        <v>37</v>
      </c>
      <c r="X22" s="119" t="str">
        <f>VLOOKUP(A22,'[2]tong 2 dot'!$A$7:$K$379,11,0)</f>
        <v>3286/QĐ-ĐHKT ngày 7/12/2018</v>
      </c>
      <c r="Y22" s="128" t="str">
        <f>VLOOKUP(A22,[5]Sheet1!$A$1:$M$145,13,0)</f>
        <v>3875 /QĐ-ĐHKT ngày 14 tháng 12 năm 2020</v>
      </c>
      <c r="Z22" s="126" t="str">
        <f>VLOOKUP(A22,[5]Sheet1!$A$1:$E$145,5,0)</f>
        <v>PGS.TS. Hoàng Văn Hải</v>
      </c>
      <c r="AA22" s="126" t="str">
        <f>VLOOKUP(A22,[5]Sheet1!$A$1:$F$145,6,0)</f>
        <v>PGS.TS. Phan Chí Anh</v>
      </c>
      <c r="AB22" s="126" t="str">
        <f>VLOOKUP(A22,[5]Sheet1!$A$1:$G$145,7,0)</f>
        <v>TS. Lương Thu Hà</v>
      </c>
      <c r="AC22" s="126" t="str">
        <f>VLOOKUP(A22,[5]Sheet1!$A$1:$H$145,8,0)</f>
        <v>TS. Nguyễn Ngọc Quý</v>
      </c>
      <c r="AD22" s="126" t="str">
        <f>VLOOKUP(A22,[5]Sheet1!$A$1:$I$145,9,0)</f>
        <v>TS. Nguyễn Vân Hà</v>
      </c>
      <c r="AE22" s="126" t="str">
        <f>VLOOKUP(A22,[5]Sheet1!$A$1:$L$146,12,0)</f>
        <v>ngày 24 tháng 12 năm 2020</v>
      </c>
      <c r="AF22" s="119" t="e">
        <f>VLOOKUP(A22,'DS 4.2020'!A23:AF173,32,)</f>
        <v>#N/A</v>
      </c>
      <c r="AG22" s="119" t="e">
        <f>VLOOKUP(A22,'DS 4.2020'!A23:AG173,33,0)</f>
        <v>#N/A</v>
      </c>
      <c r="AH22" s="131"/>
      <c r="AJ22" s="2" t="e">
        <f>VLOOKUP(A23,[1]QLKT!$AA$10:$AC$111,3,0)</f>
        <v>#N/A</v>
      </c>
      <c r="AK22" s="2" t="e">
        <f>VLOOKUP(A22,[4]Sheet1!$A$1:$E$81,5,0)</f>
        <v>#N/A</v>
      </c>
    </row>
    <row r="23" spans="1:37" ht="66">
      <c r="A23" s="21" t="str">
        <f t="shared" si="0"/>
        <v>Nguyễn Kiên Cường 18/09/1982</v>
      </c>
      <c r="B23" s="119">
        <v>17</v>
      </c>
      <c r="C23" s="125">
        <v>18057600</v>
      </c>
      <c r="D23" s="121" t="s">
        <v>274</v>
      </c>
      <c r="E23" s="122" t="s">
        <v>132</v>
      </c>
      <c r="F23" s="123"/>
      <c r="G23" s="124" t="s">
        <v>275</v>
      </c>
      <c r="H23" s="119" t="s">
        <v>46</v>
      </c>
      <c r="I23" s="119" t="s">
        <v>35</v>
      </c>
      <c r="J23" s="119" t="s">
        <v>251</v>
      </c>
      <c r="K23" s="119" t="s">
        <v>47</v>
      </c>
      <c r="L23" s="119">
        <v>8340101</v>
      </c>
      <c r="M23" s="126" t="s">
        <v>106</v>
      </c>
      <c r="N23" s="126" t="s">
        <v>1208</v>
      </c>
      <c r="O23" s="119" t="s">
        <v>276</v>
      </c>
      <c r="P23" s="119" t="s">
        <v>277</v>
      </c>
      <c r="Q23" s="119" t="s">
        <v>120</v>
      </c>
      <c r="R23" s="119" t="s">
        <v>278</v>
      </c>
      <c r="S23" s="126">
        <v>3.07</v>
      </c>
      <c r="T23" s="128"/>
      <c r="U23" s="129">
        <v>8.8000000000000007</v>
      </c>
      <c r="V23" s="130"/>
      <c r="W23" s="126" t="s">
        <v>33</v>
      </c>
      <c r="X23" s="119" t="s">
        <v>79</v>
      </c>
      <c r="Y23" s="128" t="str">
        <f>VLOOKUP(A23,[5]Sheet1!$A$1:$M$145,13,0)</f>
        <v>3876 /QĐ-ĐHKT ngày 14 tháng 12 năm 2020</v>
      </c>
      <c r="Z23" s="126" t="str">
        <f>VLOOKUP(A23,[5]Sheet1!$A$1:$E$145,5,0)</f>
        <v>PGS.TS. Hoàng Văn Hải</v>
      </c>
      <c r="AA23" s="126" t="str">
        <f>VLOOKUP(A23,[5]Sheet1!$A$1:$F$145,6,0)</f>
        <v>TS. Lương Thu Hà</v>
      </c>
      <c r="AB23" s="126" t="str">
        <f>VLOOKUP(A23,[5]Sheet1!$A$1:$G$145,7,0)</f>
        <v>TS. Nguyễn Vân Hà</v>
      </c>
      <c r="AC23" s="126" t="str">
        <f>VLOOKUP(A23,[5]Sheet1!$A$1:$H$145,8,0)</f>
        <v>TS. Nguyễn Ngọc Quý</v>
      </c>
      <c r="AD23" s="126" t="str">
        <f>VLOOKUP(A23,[5]Sheet1!$A$1:$I$145,9,0)</f>
        <v>PGS.TS. Phan Chí Anh</v>
      </c>
      <c r="AE23" s="126" t="str">
        <f>VLOOKUP(A23,[5]Sheet1!$A$1:$L$146,12,0)</f>
        <v>ngày 24 tháng 12 năm 2020</v>
      </c>
      <c r="AF23" s="119" t="str">
        <f>VLOOKUP(A23,'DS 4.2020'!A24:AF174,32,)</f>
        <v>0918742356</v>
      </c>
      <c r="AG23" s="119" t="str">
        <f>VLOOKUP(A23,'DS 4.2020'!A24:AG174,33,0)</f>
        <v>kiencuongvn@gmail.com</v>
      </c>
      <c r="AH23" s="131"/>
      <c r="AJ23" s="2" t="e">
        <f>VLOOKUP(A24,[1]QLKT!$AA$10:$AC$111,3,0)</f>
        <v>#N/A</v>
      </c>
      <c r="AK23" s="2" t="e">
        <f>VLOOKUP(A23,[4]Sheet1!$A$1:$E$81,5,0)</f>
        <v>#N/A</v>
      </c>
    </row>
    <row r="24" spans="1:37" ht="82.5">
      <c r="A24" s="21" t="str">
        <f t="shared" si="0"/>
        <v>Đào Thị Linh Chi 16/11/1994</v>
      </c>
      <c r="B24" s="119">
        <v>18</v>
      </c>
      <c r="C24" s="120" t="s">
        <v>514</v>
      </c>
      <c r="D24" s="121" t="s">
        <v>510</v>
      </c>
      <c r="E24" s="122" t="s">
        <v>511</v>
      </c>
      <c r="F24" s="123"/>
      <c r="G24" s="124" t="s">
        <v>512</v>
      </c>
      <c r="H24" s="119" t="s">
        <v>513</v>
      </c>
      <c r="I24" s="119" t="s">
        <v>38</v>
      </c>
      <c r="J24" s="119" t="s">
        <v>1273</v>
      </c>
      <c r="K24" s="119" t="s">
        <v>47</v>
      </c>
      <c r="L24" s="119" t="s">
        <v>1268</v>
      </c>
      <c r="M24" s="119" t="s">
        <v>383</v>
      </c>
      <c r="N24" s="126" t="s">
        <v>1208</v>
      </c>
      <c r="O24" s="119" t="str">
        <f>VLOOKUP(A24,'[3]fie nguon'!$C$2:$L$348,10,0)</f>
        <v>Nghiên cứu đánh giá tác động của chính sách chi trả dịch vụ môi trường rừng đến sinh kế hộ gia đình tại vườn quốc gia Cát Tiên</v>
      </c>
      <c r="P24" s="119" t="str">
        <f>VLOOKUP(A24,'[3]fie nguon'!$C$2:$N$348,12,0)</f>
        <v>TS. Phạm Thu Thủy</v>
      </c>
      <c r="Q24" s="119" t="str">
        <f>VLOOKUP(A24,'[3]fie nguon'!$C$2:$O$348,13,0)</f>
        <v>Tổ chức nghiên cứu Lâm nghiệp quốc tế (CIFOR)</v>
      </c>
      <c r="R24" s="119" t="str">
        <f>VLOOKUP(A24,'[3]fie nguon'!$C$2:$T$349,18,0)</f>
        <v>632/QĐ-ĐHKT ngày 19/03/2020</v>
      </c>
      <c r="S24" s="126">
        <v>3.38</v>
      </c>
      <c r="T24" s="128"/>
      <c r="U24" s="129">
        <v>8.9</v>
      </c>
      <c r="V24" s="130"/>
      <c r="W24" s="126" t="s">
        <v>33</v>
      </c>
      <c r="X24" s="119" t="s">
        <v>79</v>
      </c>
      <c r="Y24" s="128" t="str">
        <f>VLOOKUP(A24,[5]Sheet1!$A$1:$M$145,13,0)</f>
        <v>3761 /QĐ-ĐHKT ngày 8 tháng 12 năm 2020</v>
      </c>
      <c r="Z24" s="126" t="str">
        <f>VLOOKUP(A24,[5]Sheet1!$A$1:$E$145,5,0)</f>
        <v>PGS.TS. Nguyễn An Thịnh</v>
      </c>
      <c r="AA24" s="126" t="str">
        <f>VLOOKUP(A24,[5]Sheet1!$A$1:$F$145,6,0)</f>
        <v>PGS.TS. Lê Văn Chiến</v>
      </c>
      <c r="AB24" s="126" t="str">
        <f>VLOOKUP(A24,[5]Sheet1!$A$1:$G$145,7,0)</f>
        <v>TS. Nguyễn Ngọc Thao</v>
      </c>
      <c r="AC24" s="126" t="str">
        <f>VLOOKUP(A24,[5]Sheet1!$A$1:$H$145,8,0)</f>
        <v>TS. Nguyễn Thế Kiên</v>
      </c>
      <c r="AD24" s="126" t="str">
        <f>VLOOKUP(A24,[5]Sheet1!$A$1:$I$145,9,0)</f>
        <v>PGS.TS. Lê Đình Hải</v>
      </c>
      <c r="AE24" s="126" t="str">
        <f>VLOOKUP(A24,[5]Sheet1!$A$1:$L$146,12,0)</f>
        <v>ngày 17 tháng 12 năm 2020</v>
      </c>
      <c r="AF24" s="119" t="str">
        <f>VLOOKUP(A24,'DS 4.2020'!A25:AF175,32,)</f>
        <v>0358999957</v>
      </c>
      <c r="AG24" s="119" t="str">
        <f>VLOOKUP(A24,'DS 4.2020'!A25:AG175,33,0)</f>
        <v>chi.daolinh161194@gmail.com</v>
      </c>
      <c r="AH24" s="189"/>
      <c r="AJ24" s="2" t="e">
        <f>VLOOKUP(A25,[1]QLKT!$AA$10:$AC$111,3,0)</f>
        <v>#N/A</v>
      </c>
      <c r="AK24" s="2" t="e">
        <f>VLOOKUP(A24,[4]Sheet1!$A$1:$E$81,5,0)</f>
        <v>#N/A</v>
      </c>
    </row>
    <row r="25" spans="1:37" ht="66">
      <c r="A25" s="21" t="str">
        <f t="shared" si="0"/>
        <v>Nguyễn Bá Chinh 17/08/1984</v>
      </c>
      <c r="B25" s="119">
        <v>19</v>
      </c>
      <c r="C25" s="125">
        <f>VLOOKUP(A25,'[2]tong 2 dot'!$A$7:$C$359,3,0)</f>
        <v>18057653</v>
      </c>
      <c r="D25" s="121" t="s">
        <v>490</v>
      </c>
      <c r="E25" s="122" t="s">
        <v>491</v>
      </c>
      <c r="F25" s="123"/>
      <c r="G25" s="124" t="s">
        <v>492</v>
      </c>
      <c r="H25" s="119" t="str">
        <f>VLOOKUP(A25,'[2]tong 2 dot'!$A$7:$G$379,7,0)</f>
        <v>Hà Nội</v>
      </c>
      <c r="I25" s="119" t="str">
        <f>VLOOKUP(A25,'[2]tong 2 dot'!$A$7:$E$379,5,0)</f>
        <v>Nam</v>
      </c>
      <c r="J25" s="119" t="str">
        <f>VLOOKUP(A25,'[2]tong 2 dot'!$A$7:$H$379,8,0)</f>
        <v>Kế toán</v>
      </c>
      <c r="K25" s="119" t="str">
        <f>VLOOKUP(A25,'[2]tong 2 dot'!$A$7:$J$379,10,0)</f>
        <v>QH-2018-E</v>
      </c>
      <c r="L25" s="119">
        <v>8340301</v>
      </c>
      <c r="M25" s="126" t="s">
        <v>292</v>
      </c>
      <c r="N25" s="126" t="s">
        <v>1208</v>
      </c>
      <c r="O25" s="119" t="str">
        <f>VLOOKUP(A25,'[3]fie nguon'!$C$2:$L$348,10,0)</f>
        <v>Vận dụng thẻ điểm cân bằng đánh giá hiệu quả hoạt động tại Công ty TNHH Kiểm toán Tư vấn Độc lập</v>
      </c>
      <c r="P25" s="119" t="str">
        <f>VLOOKUP(A25,'[3]fie nguon'!$C$2:$N$348,12,0)</f>
        <v>TS. Nguyễn Thị Thanh Hải</v>
      </c>
      <c r="Q25" s="119" t="str">
        <f>VLOOKUP(A25,'[3]fie nguon'!$C$2:$O$348,13,0)</f>
        <v xml:space="preserve"> Trường ĐH Kinh tế, ĐHQG Hà Nội</v>
      </c>
      <c r="R25" s="119" t="str">
        <f>VLOOKUP(A25,'[3]fie nguon'!$C$2:$T$349,18,0)</f>
        <v>648/QĐ-ĐHKT ngày 19/03/2020</v>
      </c>
      <c r="S25" s="126">
        <v>3.55</v>
      </c>
      <c r="T25" s="128"/>
      <c r="U25" s="129">
        <v>9.3000000000000007</v>
      </c>
      <c r="V25" s="130"/>
      <c r="W25" s="126" t="s">
        <v>33</v>
      </c>
      <c r="X25" s="119" t="str">
        <f>VLOOKUP(A25,'[2]tong 2 dot'!$A$7:$K$379,11,0)</f>
        <v>3286/QĐ-ĐHKT ngày 7/12/2018</v>
      </c>
      <c r="Y25" s="128" t="str">
        <f>VLOOKUP(A25,[5]Sheet1!$A$1:$M$145,13,0)</f>
        <v>3748 /QĐ-ĐHKT ngày 8 tháng 12 năm 2020</v>
      </c>
      <c r="Z25" s="126" t="str">
        <f>VLOOKUP(A25,[5]Sheet1!$A$1:$E$145,5,0)</f>
        <v>TS. Nguyễn Thị Hồng Thúy</v>
      </c>
      <c r="AA25" s="126" t="str">
        <f>VLOOKUP(A25,[5]Sheet1!$A$1:$F$145,6,0)</f>
        <v>PGS.TS Nguyễn Phú Giang</v>
      </c>
      <c r="AB25" s="126" t="str">
        <f>VLOOKUP(A25,[5]Sheet1!$A$1:$G$145,7,0)</f>
        <v>TS. Trần Thế Nữ</v>
      </c>
      <c r="AC25" s="126" t="str">
        <f>VLOOKUP(A25,[5]Sheet1!$A$1:$H$145,8,0)</f>
        <v>TS. Phạm Ngọc Quang</v>
      </c>
      <c r="AD25" s="126" t="str">
        <f>VLOOKUP(A25,[5]Sheet1!$A$1:$I$145,9,0)</f>
        <v>PGS.TS. Trần Thị Kim Anh</v>
      </c>
      <c r="AE25" s="126" t="str">
        <f>VLOOKUP(A25,[5]Sheet1!$A$1:$L$146,12,0)</f>
        <v>ngày 27 tháng 12 năm 2020</v>
      </c>
      <c r="AF25" s="119" t="str">
        <f>VLOOKUP(A25,'DS 4.2020'!A26:AF176,32,)</f>
        <v>0935661111</v>
      </c>
      <c r="AG25" s="119" t="str">
        <f>VLOOKUP(A25,'DS 4.2020'!A26:AG176,33,0)</f>
        <v>chinh.nb@iachanoi.com</v>
      </c>
      <c r="AH25" s="190"/>
      <c r="AJ25" s="2" t="str">
        <f>VLOOKUP(A26,[1]QLKT!$AA$10:$AC$111,3,0)</f>
        <v>a</v>
      </c>
      <c r="AK25" s="2" t="e">
        <f>VLOOKUP(A25,[4]Sheet1!$A$1:$E$81,5,0)</f>
        <v>#N/A</v>
      </c>
    </row>
    <row r="26" spans="1:37" ht="66">
      <c r="A26" s="21" t="str">
        <f t="shared" si="0"/>
        <v>Vũ Thành Chung 25/11/1984</v>
      </c>
      <c r="B26" s="119">
        <v>20</v>
      </c>
      <c r="C26" s="120" t="s">
        <v>645</v>
      </c>
      <c r="D26" s="121" t="s">
        <v>640</v>
      </c>
      <c r="E26" s="122" t="s">
        <v>641</v>
      </c>
      <c r="F26" s="123"/>
      <c r="G26" s="124" t="s">
        <v>642</v>
      </c>
      <c r="H26" s="119" t="s">
        <v>77</v>
      </c>
      <c r="I26" s="119" t="s">
        <v>35</v>
      </c>
      <c r="J26" s="119" t="s">
        <v>40</v>
      </c>
      <c r="K26" s="119" t="s">
        <v>47</v>
      </c>
      <c r="L26" s="119">
        <v>8340410</v>
      </c>
      <c r="M26" s="126" t="s">
        <v>100</v>
      </c>
      <c r="N26" s="126" t="s">
        <v>1208</v>
      </c>
      <c r="O26" s="119" t="str">
        <f>VLOOKUP(A26,'[3]fie nguon'!$C$2:$L$348,10,0)</f>
        <v>Thanh toán không dùng tiền mặt đối với dịch vụ công do nhà nước quản lý tại Việt Nam</v>
      </c>
      <c r="P26" s="119" t="str">
        <f>VLOOKUP(A26,'[3]fie nguon'!$C$2:$N$348,12,0)</f>
        <v>PGS.TS Nguyễn Anh Thu</v>
      </c>
      <c r="Q26" s="119" t="str">
        <f>VLOOKUP(A26,'[3]fie nguon'!$C$2:$O$348,13,0)</f>
        <v xml:space="preserve"> Trường ĐH Kinh tế, ĐHQG Hà Nội</v>
      </c>
      <c r="R26" s="119" t="str">
        <f>VLOOKUP(A26,'[3]fie nguon'!$C$2:$T$349,18,0)</f>
        <v>529/QĐ-ĐHKT ngày 19/03/2020</v>
      </c>
      <c r="S26" s="126">
        <v>3.25</v>
      </c>
      <c r="T26" s="128"/>
      <c r="U26" s="129">
        <v>8.8000000000000007</v>
      </c>
      <c r="V26" s="130"/>
      <c r="W26" s="126" t="s">
        <v>33</v>
      </c>
      <c r="X26" s="119" t="s">
        <v>79</v>
      </c>
      <c r="Y26" s="128" t="str">
        <f>VLOOKUP(A26,[5]Sheet1!$A$1:$M$145,13,0)</f>
        <v>3991 /QĐ-ĐHKT ngày 21 tháng 12 năm 2020</v>
      </c>
      <c r="Z26" s="126" t="str">
        <f>VLOOKUP(A26,[5]Sheet1!$A$1:$E$145,5,0)</f>
        <v>PGS.TS. Trần Đức Hiệp</v>
      </c>
      <c r="AA26" s="126" t="str">
        <f>VLOOKUP(A26,[5]Sheet1!$A$1:$F$145,6,0)</f>
        <v>PGS.TS. Nguyễn Chiến Thắng</v>
      </c>
      <c r="AB26" s="126" t="str">
        <f>VLOOKUP(A26,[5]Sheet1!$A$1:$G$145,7,0)</f>
        <v>PGS.TS. Đinh Văn Thông</v>
      </c>
      <c r="AC26" s="126" t="str">
        <f>VLOOKUP(A26,[5]Sheet1!$A$1:$H$145,8,0)</f>
        <v>TS. Nguyễn Thùy Anh</v>
      </c>
      <c r="AD26" s="126" t="str">
        <f>VLOOKUP(A26,[5]Sheet1!$A$1:$I$145,9,0)</f>
        <v>TS. Nguyễn Thế Vinh</v>
      </c>
      <c r="AE26" s="126" t="str">
        <f>VLOOKUP(A26,[5]Sheet1!$A$1:$L$146,12,0)</f>
        <v>ngày 8 tháng 1 năm 2021</v>
      </c>
      <c r="AF26" s="119" t="str">
        <f>VLOOKUP(A26,'DS 4.2020'!A27:AF177,32,)</f>
        <v>0976569936</v>
      </c>
      <c r="AG26" s="119" t="str">
        <f>VLOOKUP(A26,'DS 4.2020'!A27:AG177,33,0)</f>
        <v>vtcthanhvu@gmail.com</v>
      </c>
      <c r="AH26" s="133"/>
      <c r="AJ26" s="2" t="e">
        <f>VLOOKUP(A27,[1]QLKT!$AA$10:$AC$111,3,0)</f>
        <v>#N/A</v>
      </c>
      <c r="AK26" s="2" t="e">
        <f>VLOOKUP(A26,[4]Sheet1!$A$1:$E$81,5,0)</f>
        <v>#N/A</v>
      </c>
    </row>
    <row r="27" spans="1:37" ht="82.5">
      <c r="A27" s="21" t="str">
        <f t="shared" si="0"/>
        <v>Đào Thùy Dung 15/01/1987</v>
      </c>
      <c r="B27" s="119">
        <v>21</v>
      </c>
      <c r="C27" s="125">
        <f>VLOOKUP(A27,'[2]tong 2 dot'!$A$7:$C$359,3,0)</f>
        <v>18057635</v>
      </c>
      <c r="D27" s="121" t="s">
        <v>386</v>
      </c>
      <c r="E27" s="122" t="s">
        <v>167</v>
      </c>
      <c r="F27" s="123"/>
      <c r="G27" s="124" t="s">
        <v>387</v>
      </c>
      <c r="H27" s="119" t="str">
        <f>VLOOKUP(A27,'[2]tong 2 dot'!$A$7:$G$379,7,0)</f>
        <v>Lai Châu</v>
      </c>
      <c r="I27" s="119" t="str">
        <f>VLOOKUP(A27,'[2]tong 2 dot'!$A$7:$E$379,5,0)</f>
        <v>Nữ</v>
      </c>
      <c r="J27" s="119" t="s">
        <v>970</v>
      </c>
      <c r="K27" s="119" t="str">
        <f>VLOOKUP(A27,'[2]tong 2 dot'!$A$7:$J$379,10,0)</f>
        <v>QH-2018-E</v>
      </c>
      <c r="L27" s="119">
        <v>8310106</v>
      </c>
      <c r="M27" s="126" t="s">
        <v>337</v>
      </c>
      <c r="N27" s="126" t="s">
        <v>1208</v>
      </c>
      <c r="O27" s="119" t="str">
        <f>VLOOKUP(A27,'[3]fie nguon'!$C$2:$L$348,10,0)</f>
        <v>Phân tích năng suất lao động trong các ngành công nghiệp chế tạo của Việt Nam trong bối cảnh hội nhập kinh tế quốc tế</v>
      </c>
      <c r="P27" s="119" t="str">
        <f>VLOOKUP(A27,'[3]fie nguon'!$C$2:$N$348,12,0)</f>
        <v>TS Nguyễn Tiến Dũng</v>
      </c>
      <c r="Q27" s="119" t="str">
        <f>VLOOKUP(A27,'[3]fie nguon'!$C$2:$O$348,13,0)</f>
        <v xml:space="preserve"> Trường ĐH Kinh tế, ĐHQG Hà Nội</v>
      </c>
      <c r="R27" s="119" t="str">
        <f>VLOOKUP(A27,'[3]fie nguon'!$C$2:$T$349,18,0)</f>
        <v>695/QĐ-ĐHKT ngày 19/03/2020</v>
      </c>
      <c r="S27" s="126">
        <v>3.34</v>
      </c>
      <c r="T27" s="128"/>
      <c r="U27" s="129">
        <v>8.8000000000000007</v>
      </c>
      <c r="V27" s="130"/>
      <c r="W27" s="126" t="s">
        <v>33</v>
      </c>
      <c r="X27" s="119" t="str">
        <f>VLOOKUP(A27,'[2]tong 2 dot'!$A$7:$K$379,11,0)</f>
        <v>3286/QĐ-ĐHKT ngày 7/12/2018</v>
      </c>
      <c r="Y27" s="128" t="str">
        <f>VLOOKUP(A27,[5]Sheet1!$A$1:$M$145,13,0)</f>
        <v>3733 /QĐ-ĐHKT ngày 8 tháng 12 năm 2020</v>
      </c>
      <c r="Z27" s="126" t="str">
        <f>VLOOKUP(A27,[5]Sheet1!$A$1:$E$145,5,0)</f>
        <v>PGS.TS. Hà Văn Hội</v>
      </c>
      <c r="AA27" s="126" t="str">
        <f>VLOOKUP(A27,[5]Sheet1!$A$1:$F$145,6,0)</f>
        <v>TS. Nguyễn Tiến Minh</v>
      </c>
      <c r="AB27" s="126" t="str">
        <f>VLOOKUP(A27,[5]Sheet1!$A$1:$G$145,7,0)</f>
        <v>TS. Từ Thúy Anh</v>
      </c>
      <c r="AC27" s="126" t="str">
        <f>VLOOKUP(A27,[5]Sheet1!$A$1:$H$145,8,0)</f>
        <v>PGS.TS. Nguyễn Thị Kim Chi</v>
      </c>
      <c r="AD27" s="126" t="str">
        <f>VLOOKUP(A27,[5]Sheet1!$A$1:$I$145,9,0)</f>
        <v>PGS.TS. Phạm Thái Quốc</v>
      </c>
      <c r="AE27" s="126" t="str">
        <f>VLOOKUP(A27,[5]Sheet1!$A$1:$L$146,12,0)</f>
        <v>ngày 24 tháng 12 năm 2020</v>
      </c>
      <c r="AF27" s="119" t="str">
        <f>VLOOKUP(A27,'DS 4.2020'!A28:AF178,32,)</f>
        <v>0977998767</v>
      </c>
      <c r="AG27" s="119" t="str">
        <f>VLOOKUP(A27,'DS 4.2020'!A28:AG178,33,0)</f>
        <v>dungdt.hqv@gmail.com</v>
      </c>
      <c r="AH27" s="133"/>
      <c r="AJ27" s="2" t="e">
        <f>VLOOKUP(A28,[1]QLKT!$AA$10:$AC$111,3,0)</f>
        <v>#N/A</v>
      </c>
      <c r="AK27" s="2" t="e">
        <f>VLOOKUP(A27,[4]Sheet1!$A$1:$E$81,5,0)</f>
        <v>#N/A</v>
      </c>
    </row>
    <row r="28" spans="1:37" ht="66">
      <c r="A28" s="21" t="str">
        <f t="shared" si="0"/>
        <v>Đinh Thị Dung 06/11/1986</v>
      </c>
      <c r="B28" s="119">
        <v>22</v>
      </c>
      <c r="C28" s="125">
        <f>VLOOKUP(A28,'[2]tong 2 dot'!$A$7:$C$359,3,0)</f>
        <v>18057654</v>
      </c>
      <c r="D28" s="121" t="s">
        <v>1042</v>
      </c>
      <c r="E28" s="122" t="s">
        <v>167</v>
      </c>
      <c r="F28" s="123"/>
      <c r="G28" s="124" t="s">
        <v>1043</v>
      </c>
      <c r="H28" s="119" t="str">
        <f>VLOOKUP(A28,'[2]tong 2 dot'!$A$7:$G$379,7,0)</f>
        <v>Hưng Yên</v>
      </c>
      <c r="I28" s="119" t="str">
        <f>VLOOKUP(A28,'[2]tong 2 dot'!$A$7:$E$379,5,0)</f>
        <v>Nữ</v>
      </c>
      <c r="J28" s="119" t="str">
        <f>VLOOKUP(A28,'[2]tong 2 dot'!$A$7:$H$379,8,0)</f>
        <v>Kế toán</v>
      </c>
      <c r="K28" s="119" t="str">
        <f>VLOOKUP(A28,'[2]tong 2 dot'!$A$7:$J$379,10,0)</f>
        <v>QH-2018-E</v>
      </c>
      <c r="L28" s="119">
        <v>8340301</v>
      </c>
      <c r="M28" s="126" t="s">
        <v>292</v>
      </c>
      <c r="N28" s="126" t="s">
        <v>1208</v>
      </c>
      <c r="O28" s="119" t="str">
        <f>VLOOKUP(A28,'[3]fie nguon'!$C$2:$L$348,10,0)</f>
        <v>Phân tích và dự báo tài chính tại Công ty TNHH Daesun Vina</v>
      </c>
      <c r="P28" s="119" t="str">
        <f>VLOOKUP(A28,'[3]fie nguon'!$C$2:$N$348,12,0)</f>
        <v>PGS.TS Trần Văn Thuận</v>
      </c>
      <c r="Q28" s="119" t="str">
        <f>VLOOKUP(A28,'[3]fie nguon'!$C$2:$O$348,13,0)</f>
        <v>Trường ĐH Kinh tế quốc dân</v>
      </c>
      <c r="R28" s="119" t="str">
        <f>VLOOKUP(A28,'[3]fie nguon'!$C$2:$T$349,18,0)</f>
        <v>641/QĐ-ĐHKT ngày 19/03/2020</v>
      </c>
      <c r="S28" s="126">
        <v>3.4</v>
      </c>
      <c r="T28" s="128"/>
      <c r="U28" s="129">
        <v>8.5</v>
      </c>
      <c r="V28" s="130"/>
      <c r="W28" s="126" t="s">
        <v>33</v>
      </c>
      <c r="X28" s="119" t="str">
        <f>VLOOKUP(A28,'[2]tong 2 dot'!$A$7:$K$379,11,0)</f>
        <v>3286/QĐ-ĐHKT ngày 7/12/2018</v>
      </c>
      <c r="Y28" s="128" t="str">
        <f>VLOOKUP(A28,[5]Sheet1!$A$1:$M$145,13,0)</f>
        <v>3747 /QĐ-ĐHKT ngày 8 tháng 12 năm 2020</v>
      </c>
      <c r="Z28" s="126" t="str">
        <f>VLOOKUP(A28,[5]Sheet1!$A$1:$E$145,5,0)</f>
        <v>TS. Nguyễn Thị Hồng Thúy</v>
      </c>
      <c r="AA28" s="126" t="str">
        <f>VLOOKUP(A28,[5]Sheet1!$A$1:$F$145,6,0)</f>
        <v>PGS.TS. Trần Thị Kim Anh</v>
      </c>
      <c r="AB28" s="126" t="str">
        <f>VLOOKUP(A28,[5]Sheet1!$A$1:$G$145,7,0)</f>
        <v>PGS.TS Nguyễn Phú Giang</v>
      </c>
      <c r="AC28" s="126" t="str">
        <f>VLOOKUP(A28,[5]Sheet1!$A$1:$H$145,8,0)</f>
        <v>TS. Phạm Ngọc Quang</v>
      </c>
      <c r="AD28" s="126" t="str">
        <f>VLOOKUP(A28,[5]Sheet1!$A$1:$I$145,9,0)</f>
        <v>TS. Trần Thế Nữ</v>
      </c>
      <c r="AE28" s="126" t="str">
        <f>VLOOKUP(A28,[5]Sheet1!$A$1:$L$146,12,0)</f>
        <v>ngày 27 tháng 12 năm 2020</v>
      </c>
      <c r="AF28" s="119" t="str">
        <f>VLOOKUP(A28,'DS 4.2020'!A29:AF179,32,)</f>
        <v>0968083839</v>
      </c>
      <c r="AG28" s="119" t="str">
        <f>VLOOKUP(A28,'DS 4.2020'!A29:AG179,33,0)</f>
        <v>dinhthidung1986@gmail.com</v>
      </c>
      <c r="AH28" s="133"/>
      <c r="AJ28" s="2" t="e">
        <f>VLOOKUP(A29,[1]QLKT!$AA$10:$AC$111,3,0)</f>
        <v>#N/A</v>
      </c>
      <c r="AK28" s="2" t="e">
        <f>VLOOKUP(A28,[4]Sheet1!$A$1:$E$81,5,0)</f>
        <v>#N/A</v>
      </c>
    </row>
    <row r="29" spans="1:37" ht="66">
      <c r="A29" s="21" t="str">
        <f t="shared" si="0"/>
        <v>Nguyễn Kim Dung 02/02/1990</v>
      </c>
      <c r="B29" s="119">
        <v>23</v>
      </c>
      <c r="C29" s="125">
        <f>VLOOKUP(A29,'[2]tong 2 dot'!$A$7:$C$359,3,0)</f>
        <v>18057699</v>
      </c>
      <c r="D29" s="121" t="s">
        <v>573</v>
      </c>
      <c r="E29" s="122" t="s">
        <v>167</v>
      </c>
      <c r="F29" s="123"/>
      <c r="G29" s="124" t="s">
        <v>574</v>
      </c>
      <c r="H29" s="119" t="str">
        <f>VLOOKUP(A29,'[2]tong 2 dot'!$A$7:$G$379,7,0)</f>
        <v>Hải Dương</v>
      </c>
      <c r="I29" s="119" t="str">
        <f>VLOOKUP(A29,'[2]tong 2 dot'!$A$7:$E$379,5,0)</f>
        <v>Nữ</v>
      </c>
      <c r="J29" s="119" t="s">
        <v>660</v>
      </c>
      <c r="K29" s="119" t="str">
        <f>VLOOKUP(A29,'[2]tong 2 dot'!$A$7:$J$379,10,0)</f>
        <v>QH-2018-E</v>
      </c>
      <c r="L29" s="119">
        <v>8340201</v>
      </c>
      <c r="M29" s="126" t="s">
        <v>575</v>
      </c>
      <c r="N29" s="126" t="s">
        <v>1208</v>
      </c>
      <c r="O29" s="119" t="str">
        <f>VLOOKUP(A29,'[3]fie nguon'!$C$2:$L$348,10,0)</f>
        <v>Phát triển dịch vụ phi tín dụng tại Ngân hàng TMCP Ngoại thương Việt Nam - Chi nhánh Sóc Sơn</v>
      </c>
      <c r="P29" s="119" t="str">
        <f>VLOOKUP(A29,'[3]fie nguon'!$C$2:$N$348,12,0)</f>
        <v>TS. Nguyễn Thị Nhung</v>
      </c>
      <c r="Q29" s="119" t="str">
        <f>VLOOKUP(A29,'[3]fie nguon'!$C$2:$O$348,13,0)</f>
        <v xml:space="preserve"> Trường ĐH Kinh tế, ĐHQG Hà Nội</v>
      </c>
      <c r="R29" s="119" t="str">
        <f>VLOOKUP(A29,'[3]fie nguon'!$C$2:$T$349,18,0)</f>
        <v>659/QĐ-ĐHKT ngày 19/03/2020</v>
      </c>
      <c r="S29" s="126">
        <v>3.1</v>
      </c>
      <c r="T29" s="128"/>
      <c r="U29" s="129">
        <v>8.8000000000000007</v>
      </c>
      <c r="V29" s="130"/>
      <c r="W29" s="126" t="s">
        <v>33</v>
      </c>
      <c r="X29" s="119" t="str">
        <f>VLOOKUP(A29,'[2]tong 2 dot'!$A$7:$K$379,11,0)</f>
        <v>3286/QĐ-ĐHKT ngày 7/12/2018</v>
      </c>
      <c r="Y29" s="128" t="str">
        <f>VLOOKUP(A29,[5]Sheet1!$A$1:$M$145,13,0)</f>
        <v>3814 /QĐ-ĐHKT ngày 11 tháng 12 năm 2020</v>
      </c>
      <c r="Z29" s="126" t="str">
        <f>VLOOKUP(A29,[5]Sheet1!$A$1:$E$145,5,0)</f>
        <v>PGS.TS. Trần Thị Thanh Tú</v>
      </c>
      <c r="AA29" s="126" t="str">
        <f>VLOOKUP(A29,[5]Sheet1!$A$1:$F$145,6,0)</f>
        <v>PGS.TS. Nguyễn Văn Hiệu</v>
      </c>
      <c r="AB29" s="126" t="str">
        <f>VLOOKUP(A29,[5]Sheet1!$A$1:$G$145,7,0)</f>
        <v>PGS.TS. Lê Thanh Tâm</v>
      </c>
      <c r="AC29" s="126" t="str">
        <f>VLOOKUP(A29,[5]Sheet1!$A$1:$H$145,8,0)</f>
        <v>TS. Nguyễn Phú Hà</v>
      </c>
      <c r="AD29" s="126" t="str">
        <f>VLOOKUP(A29,[5]Sheet1!$A$1:$I$145,9,0)</f>
        <v>TS. Phạm Bảo Khánh</v>
      </c>
      <c r="AE29" s="126" t="str">
        <f>VLOOKUP(A29,[5]Sheet1!$A$1:$L$146,12,0)</f>
        <v>ngày 24 tháng 12 năm 2020</v>
      </c>
      <c r="AF29" s="119" t="str">
        <f>VLOOKUP(A29,'DS 4.2020'!A30:AF180,32,)</f>
        <v>0965974268</v>
      </c>
      <c r="AG29" s="119" t="str">
        <f>VLOOKUP(A29,'DS 4.2020'!A30:AG180,33,0)</f>
        <v>nkdung020290@gmail.com</v>
      </c>
      <c r="AH29" s="131"/>
      <c r="AJ29" s="2" t="str">
        <f>VLOOKUP(A30,[1]QLKT!$AA$10:$AC$111,3,0)</f>
        <v>a</v>
      </c>
      <c r="AK29" s="2" t="e">
        <f>VLOOKUP(A29,[4]Sheet1!$A$1:$E$81,5,0)</f>
        <v>#N/A</v>
      </c>
    </row>
    <row r="30" spans="1:37" ht="82.5">
      <c r="A30" s="21" t="str">
        <f t="shared" si="0"/>
        <v>Nguyễn Thị Dung 03/10/1980</v>
      </c>
      <c r="B30" s="119">
        <v>24</v>
      </c>
      <c r="C30" s="125">
        <f>VLOOKUP(A30,'[2]tong 2 dot'!$A$7:$C$359,3,0)</f>
        <v>18057516</v>
      </c>
      <c r="D30" s="121" t="s">
        <v>103</v>
      </c>
      <c r="E30" s="122" t="s">
        <v>167</v>
      </c>
      <c r="F30" s="123"/>
      <c r="G30" s="124" t="s">
        <v>168</v>
      </c>
      <c r="H30" s="119" t="str">
        <f>VLOOKUP(A30,'[2]tong 2 dot'!$A$7:$G$379,7,0)</f>
        <v>Hà Nội</v>
      </c>
      <c r="I30" s="119" t="str">
        <f>VLOOKUP(A30,'[2]tong 2 dot'!$A$7:$E$379,5,0)</f>
        <v>Nữ</v>
      </c>
      <c r="J30" s="119" t="s">
        <v>40</v>
      </c>
      <c r="K30" s="119" t="str">
        <f>VLOOKUP(A30,'[2]tong 2 dot'!$A$7:$J$379,10,0)</f>
        <v>QH-2018-E</v>
      </c>
      <c r="L30" s="119">
        <v>8340410</v>
      </c>
      <c r="M30" s="126" t="s">
        <v>100</v>
      </c>
      <c r="N30" s="126" t="s">
        <v>1208</v>
      </c>
      <c r="O30" s="119" t="str">
        <f>VLOOKUP(A30,'[3]fie nguon'!$C$2:$L$348,10,0)</f>
        <v xml:space="preserve">Quản lý dự án đầu tư xây dựng công trình tại Ban quản lý dự án đầu tư xây dựng huyện Thanh Oai, Thành phố Hà Nội </v>
      </c>
      <c r="P30" s="119" t="str">
        <f>VLOOKUP(A30,'[3]fie nguon'!$C$2:$N$348,12,0)</f>
        <v>TS. Nguyễn Thị Thu Hoài</v>
      </c>
      <c r="Q30" s="119" t="str">
        <f>VLOOKUP(A30,'[3]fie nguon'!$C$2:$O$348,13,0)</f>
        <v xml:space="preserve"> Trường ĐH Kinh tế, ĐHQG Hà Nội</v>
      </c>
      <c r="R30" s="119" t="str">
        <f>VLOOKUP(A30,'[3]fie nguon'!$C$2:$T$349,18,0)</f>
        <v>532/QĐ-ĐHKT ngày 19/03/2020</v>
      </c>
      <c r="S30" s="126">
        <v>3.35</v>
      </c>
      <c r="T30" s="128"/>
      <c r="U30" s="129">
        <v>8.8000000000000007</v>
      </c>
      <c r="V30" s="130"/>
      <c r="W30" s="126" t="s">
        <v>33</v>
      </c>
      <c r="X30" s="119" t="str">
        <f>VLOOKUP(A30,'[2]tong 2 dot'!$A$7:$K$379,11,0)</f>
        <v>3286/QĐ-ĐHKT ngày 7/12/2018</v>
      </c>
      <c r="Y30" s="128" t="str">
        <f>VLOOKUP(A30,[5]Sheet1!$A$1:$M$145,13,0)</f>
        <v>4036 /QĐ-ĐHKT ngày 21 tháng 12 năm 2020</v>
      </c>
      <c r="Z30" s="126" t="str">
        <f>VLOOKUP(A30,[5]Sheet1!$A$1:$E$145,5,0)</f>
        <v>PGS.TS. Trần Đức Hiệp</v>
      </c>
      <c r="AA30" s="126" t="str">
        <f>VLOOKUP(A30,[5]Sheet1!$A$1:$F$145,6,0)</f>
        <v>TS. Trần Đức Vui</v>
      </c>
      <c r="AB30" s="126" t="str">
        <f>VLOOKUP(A30,[5]Sheet1!$A$1:$G$145,7,0)</f>
        <v>TS. Đỗ Văn Quang</v>
      </c>
      <c r="AC30" s="126" t="str">
        <f>VLOOKUP(A30,[5]Sheet1!$A$1:$H$145,8,0)</f>
        <v>TS. Tô Thế Nguyên</v>
      </c>
      <c r="AD30" s="126" t="str">
        <f>VLOOKUP(A30,[5]Sheet1!$A$1:$I$145,9,0)</f>
        <v>TS. Nguyễn Xuân Thành</v>
      </c>
      <c r="AE30" s="126" t="str">
        <f>VLOOKUP(A30,[5]Sheet1!$A$1:$L$146,12,0)</f>
        <v>ngày 5 tháng 1 năm 2021</v>
      </c>
      <c r="AF30" s="119" t="e">
        <f>VLOOKUP(A30,'DS 4.2020'!A31:AF181,32,)</f>
        <v>#N/A</v>
      </c>
      <c r="AG30" s="119" t="e">
        <f>VLOOKUP(A30,'DS 4.2020'!A31:AG181,33,0)</f>
        <v>#N/A</v>
      </c>
      <c r="AH30" s="133"/>
      <c r="AJ30" s="2" t="e">
        <f>VLOOKUP(A31,[1]QLKT!$AA$10:$AC$111,3,0)</f>
        <v>#N/A</v>
      </c>
      <c r="AK30" s="2" t="e">
        <f>VLOOKUP(A30,[4]Sheet1!$A$1:$E$81,5,0)</f>
        <v>#N/A</v>
      </c>
    </row>
    <row r="31" spans="1:37" ht="66">
      <c r="A31" s="21" t="str">
        <f t="shared" si="0"/>
        <v>Nguyễn Thị Thùy Dung 28/12/1982</v>
      </c>
      <c r="B31" s="119">
        <v>25</v>
      </c>
      <c r="C31" s="125">
        <f>VLOOKUP(A31,'[2]tong 2 dot'!$A$7:$C$359,3,0)</f>
        <v>18057655</v>
      </c>
      <c r="D31" s="121" t="s">
        <v>500</v>
      </c>
      <c r="E31" s="122" t="s">
        <v>167</v>
      </c>
      <c r="F31" s="123"/>
      <c r="G31" s="124" t="s">
        <v>570</v>
      </c>
      <c r="H31" s="119" t="str">
        <f>VLOOKUP(A31,'[2]tong 2 dot'!$A$7:$G$379,7,0)</f>
        <v>Hà Nội</v>
      </c>
      <c r="I31" s="119" t="str">
        <f>VLOOKUP(A31,'[2]tong 2 dot'!$A$7:$E$379,5,0)</f>
        <v>Nữ</v>
      </c>
      <c r="J31" s="119" t="str">
        <f>VLOOKUP(A31,'[2]tong 2 dot'!$A$7:$H$379,8,0)</f>
        <v>Kế toán</v>
      </c>
      <c r="K31" s="119" t="str">
        <f>VLOOKUP(A31,'[2]tong 2 dot'!$A$7:$J$379,10,0)</f>
        <v>QH-2018-E</v>
      </c>
      <c r="L31" s="119">
        <v>8340301</v>
      </c>
      <c r="M31" s="126" t="s">
        <v>292</v>
      </c>
      <c r="N31" s="126" t="s">
        <v>1208</v>
      </c>
      <c r="O31" s="119" t="str">
        <f>VLOOKUP(A31,'[3]fie nguon'!$C$2:$L$348,10,0)</f>
        <v>Công tác kế toán theo mô hình tự chủ tài chính tại Bệnh viện đa khoa huyện Ba Vì</v>
      </c>
      <c r="P31" s="119" t="str">
        <f>VLOOKUP(A31,'[3]fie nguon'!$C$2:$N$348,12,0)</f>
        <v>TS. Đỗ Kiều Oanh</v>
      </c>
      <c r="Q31" s="119" t="str">
        <f>VLOOKUP(A31,'[3]fie nguon'!$C$2:$O$348,13,0)</f>
        <v xml:space="preserve"> Trường ĐH Kinh tế, ĐHQG Hà Nội</v>
      </c>
      <c r="R31" s="119" t="str">
        <f>VLOOKUP(A31,'[3]fie nguon'!$C$2:$T$349,18,0)</f>
        <v>635/QĐ-ĐHKT ngày 19/03/2020</v>
      </c>
      <c r="S31" s="126">
        <v>3.33</v>
      </c>
      <c r="T31" s="128"/>
      <c r="U31" s="129">
        <v>8.5</v>
      </c>
      <c r="V31" s="130"/>
      <c r="W31" s="126" t="s">
        <v>33</v>
      </c>
      <c r="X31" s="119" t="str">
        <f>VLOOKUP(A31,'[2]tong 2 dot'!$A$7:$K$379,11,0)</f>
        <v>3286/QĐ-ĐHKT ngày 7/12/2018</v>
      </c>
      <c r="Y31" s="128" t="str">
        <f>VLOOKUP(A31,[5]Sheet1!$A$1:$M$145,13,0)</f>
        <v>3749 /QĐ-ĐHKT ngày 8 tháng 12 năm 2020</v>
      </c>
      <c r="Z31" s="126" t="str">
        <f>VLOOKUP(A31,[5]Sheet1!$A$1:$E$145,5,0)</f>
        <v>TS. Nguyễn Thị Hồng Thúy</v>
      </c>
      <c r="AA31" s="126" t="str">
        <f>VLOOKUP(A31,[5]Sheet1!$A$1:$F$145,6,0)</f>
        <v>TS. Trần Trung Tuấn</v>
      </c>
      <c r="AB31" s="126" t="str">
        <f>VLOOKUP(A31,[5]Sheet1!$A$1:$G$145,7,0)</f>
        <v>TS. Vũ Thùy Linh</v>
      </c>
      <c r="AC31" s="126" t="str">
        <f>VLOOKUP(A31,[5]Sheet1!$A$1:$H$145,8,0)</f>
        <v>TS. Nguyễn Thị Thanh Hải</v>
      </c>
      <c r="AD31" s="126" t="str">
        <f>VLOOKUP(A31,[5]Sheet1!$A$1:$I$145,9,0)</f>
        <v>TS. Nguyễn Thị Hương Liên</v>
      </c>
      <c r="AE31" s="126" t="str">
        <f>VLOOKUP(A31,[5]Sheet1!$A$1:$L$146,12,0)</f>
        <v>ngày 27 tháng 12 năm 2020</v>
      </c>
      <c r="AF31" s="119" t="str">
        <f>VLOOKUP(A31,'DS 4.2020'!A32:AF182,32,)</f>
        <v>0385093931</v>
      </c>
      <c r="AG31" s="119" t="str">
        <f>VLOOKUP(A31,'DS 4.2020'!A32:AG182,33,0)</f>
        <v>thuydungktbv@gmail.com</v>
      </c>
      <c r="AH31" s="133"/>
      <c r="AJ31" s="2" t="e">
        <f>VLOOKUP(A32,[1]QLKT!$AA$10:$AC$111,3,0)</f>
        <v>#N/A</v>
      </c>
      <c r="AK31" s="2" t="e">
        <f>VLOOKUP(A31,[4]Sheet1!$A$1:$E$81,5,0)</f>
        <v>#N/A</v>
      </c>
    </row>
    <row r="32" spans="1:37" ht="66">
      <c r="A32" s="21" t="str">
        <f t="shared" si="0"/>
        <v>Đỗ Khắc Đạo 02/10/1975</v>
      </c>
      <c r="B32" s="119">
        <v>26</v>
      </c>
      <c r="C32" s="125">
        <f>VLOOKUP(A32,'[2]tong 2 dot'!$A$7:$C$359,3,0)</f>
        <v>18057518</v>
      </c>
      <c r="D32" s="121" t="s">
        <v>317</v>
      </c>
      <c r="E32" s="122" t="s">
        <v>318</v>
      </c>
      <c r="F32" s="123"/>
      <c r="G32" s="124" t="s">
        <v>319</v>
      </c>
      <c r="H32" s="119" t="str">
        <f>VLOOKUP(A32,'[2]tong 2 dot'!$A$7:$G$379,7,0)</f>
        <v>Hà Nội</v>
      </c>
      <c r="I32" s="119" t="str">
        <f>VLOOKUP(A32,'[2]tong 2 dot'!$A$7:$E$379,5,0)</f>
        <v>Nam</v>
      </c>
      <c r="J32" s="119" t="s">
        <v>40</v>
      </c>
      <c r="K32" s="119" t="str">
        <f>VLOOKUP(A32,'[2]tong 2 dot'!$A$7:$J$379,10,0)</f>
        <v>QH-2018-E</v>
      </c>
      <c r="L32" s="119">
        <v>8340410</v>
      </c>
      <c r="M32" s="126"/>
      <c r="N32" s="126" t="s">
        <v>1208</v>
      </c>
      <c r="O32" s="119" t="str">
        <f>VLOOKUP(A32,'[3]fie nguon'!$C$2:$L$348,10,0)</f>
        <v>Quản lý thu ngân sách nhà nước trên địa bàn quận Nam Từ Liêm, thành phố Hà Nội</v>
      </c>
      <c r="P32" s="119" t="str">
        <f>VLOOKUP(A32,'[3]fie nguon'!$C$2:$N$348,12,0)</f>
        <v>PGS.TS Nguyễn Trúc Lê</v>
      </c>
      <c r="Q32" s="119" t="str">
        <f>VLOOKUP(A32,'[3]fie nguon'!$C$2:$O$348,13,0)</f>
        <v xml:space="preserve"> Trường ĐH Kinh tế, ĐHQG Hà Nội</v>
      </c>
      <c r="R32" s="119" t="str">
        <f>VLOOKUP(A32,'[3]fie nguon'!$C$2:$T$349,18,0)</f>
        <v>531/QĐ-ĐHKT ngày 19/03/2020</v>
      </c>
      <c r="S32" s="126">
        <v>3.04</v>
      </c>
      <c r="T32" s="128"/>
      <c r="U32" s="129">
        <v>8.9</v>
      </c>
      <c r="V32" s="130"/>
      <c r="W32" s="126" t="s">
        <v>33</v>
      </c>
      <c r="X32" s="119" t="str">
        <f>VLOOKUP(A32,'[2]tong 2 dot'!$A$7:$K$379,11,0)</f>
        <v>3286/QĐ-ĐHKT ngày 7/12/2018</v>
      </c>
      <c r="Y32" s="128" t="str">
        <f>VLOOKUP(A32,[5]Sheet1!$A$1:$M$145,13,0)</f>
        <v>3981 /QĐ-ĐHKT ngày 21 tháng 12 năm 2020</v>
      </c>
      <c r="Z32" s="126" t="str">
        <f>VLOOKUP(A32,[5]Sheet1!$A$1:$E$145,5,0)</f>
        <v>PGS.TS. Phạm Văn Dũng</v>
      </c>
      <c r="AA32" s="126" t="str">
        <f>VLOOKUP(A32,[5]Sheet1!$A$1:$F$145,6,0)</f>
        <v>TS. Nguyễn Xuân Đông</v>
      </c>
      <c r="AB32" s="126" t="str">
        <f>VLOOKUP(A32,[5]Sheet1!$A$1:$G$145,7,0)</f>
        <v>TS. Đàm Sơn Toại</v>
      </c>
      <c r="AC32" s="126" t="str">
        <f>VLOOKUP(A32,[5]Sheet1!$A$1:$H$145,8,0)</f>
        <v>TS. Hoàng Triều Hoa</v>
      </c>
      <c r="AD32" s="126" t="str">
        <f>VLOOKUP(A32,[5]Sheet1!$A$1:$I$145,9,0)</f>
        <v>PGS.TS. Đặng Thị Phương Hoa</v>
      </c>
      <c r="AE32" s="126" t="str">
        <f>VLOOKUP(A32,[5]Sheet1!$A$1:$L$146,12,0)</f>
        <v>ngày 6 tháng 1 năm 2021</v>
      </c>
      <c r="AF32" s="119" t="str">
        <f>VLOOKUP(A32,'DS 4.2020'!A33:AF183,32,)</f>
        <v>0985728998</v>
      </c>
      <c r="AG32" s="119" t="str">
        <f>VLOOKUP(A32,'DS 4.2020'!A33:AG183,33,0)</f>
        <v>dkdao2006@gmail.com</v>
      </c>
      <c r="AH32" s="133"/>
      <c r="AJ32" s="2" t="e">
        <f>VLOOKUP(#REF!,[1]QLKT!$AA$10:$AC$111,3,0)</f>
        <v>#REF!</v>
      </c>
      <c r="AK32" s="2" t="e">
        <f>VLOOKUP(A32,[4]Sheet1!$A$1:$E$81,5,0)</f>
        <v>#N/A</v>
      </c>
    </row>
    <row r="33" spans="1:37" ht="132">
      <c r="A33" s="21" t="str">
        <f t="shared" si="0"/>
        <v>Cao Thị Hương Giang 02/09/1992</v>
      </c>
      <c r="B33" s="119">
        <v>27</v>
      </c>
      <c r="C33" s="125">
        <v>17058326</v>
      </c>
      <c r="D33" s="121" t="s">
        <v>136</v>
      </c>
      <c r="E33" s="122" t="s">
        <v>137</v>
      </c>
      <c r="F33" s="123"/>
      <c r="G33" s="124" t="s">
        <v>138</v>
      </c>
      <c r="H33" s="119" t="s">
        <v>42</v>
      </c>
      <c r="I33" s="119" t="s">
        <v>38</v>
      </c>
      <c r="J33" s="119" t="s">
        <v>40</v>
      </c>
      <c r="K33" s="119" t="s">
        <v>39</v>
      </c>
      <c r="L33" s="119">
        <v>8340410</v>
      </c>
      <c r="M33" s="126"/>
      <c r="N33" s="126" t="s">
        <v>1208</v>
      </c>
      <c r="O33" s="119" t="s">
        <v>139</v>
      </c>
      <c r="P33" s="119" t="s">
        <v>140</v>
      </c>
      <c r="Q33" s="119" t="s">
        <v>43</v>
      </c>
      <c r="R33" s="119" t="s">
        <v>141</v>
      </c>
      <c r="S33" s="126">
        <v>3.12</v>
      </c>
      <c r="T33" s="128"/>
      <c r="U33" s="129">
        <v>8.5</v>
      </c>
      <c r="V33" s="130"/>
      <c r="W33" s="126" t="s">
        <v>36</v>
      </c>
      <c r="X33" s="119" t="s">
        <v>45</v>
      </c>
      <c r="Y33" s="128" t="str">
        <f>VLOOKUP(A33,[5]Sheet1!$A$1:$M$145,13,0)</f>
        <v>3982 /QĐ-ĐHKT ngày 21 tháng 12 năm 2020</v>
      </c>
      <c r="Z33" s="126" t="str">
        <f>VLOOKUP(A33,[5]Sheet1!$A$1:$E$145,5,0)</f>
        <v>PGS.TS. Phạm Văn Dũng</v>
      </c>
      <c r="AA33" s="126" t="str">
        <f>VLOOKUP(A33,[5]Sheet1!$A$1:$F$145,6,0)</f>
        <v>TS. Đàm Sơn Toại</v>
      </c>
      <c r="AB33" s="126" t="str">
        <f>VLOOKUP(A33,[5]Sheet1!$A$1:$G$145,7,0)</f>
        <v>PGS.TS. Đặng Thị Phương Hoa</v>
      </c>
      <c r="AC33" s="126" t="str">
        <f>VLOOKUP(A33,[5]Sheet1!$A$1:$H$145,8,0)</f>
        <v>TS. Hoàng Triều Hoa</v>
      </c>
      <c r="AD33" s="126" t="str">
        <f>VLOOKUP(A33,[5]Sheet1!$A$1:$I$145,9,0)</f>
        <v>TS. Nguyễn Xuân Đông</v>
      </c>
      <c r="AE33" s="126" t="str">
        <f>VLOOKUP(A33,[5]Sheet1!$A$1:$L$146,12,0)</f>
        <v>ngày 6 tháng 1 năm 2021</v>
      </c>
      <c r="AF33" s="119" t="e">
        <f>VLOOKUP(A33,'DS 4.2020'!A34:AF184,32,)</f>
        <v>#N/A</v>
      </c>
      <c r="AG33" s="119" t="e">
        <f>VLOOKUP(A33,'DS 4.2020'!A34:AG184,33,0)</f>
        <v>#N/A</v>
      </c>
      <c r="AH33" s="133"/>
      <c r="AJ33" s="2" t="str">
        <f>VLOOKUP(A34,[1]QLKT!$AA$10:$AC$111,3,0)</f>
        <v>a</v>
      </c>
      <c r="AK33" s="2" t="e">
        <f>VLOOKUP(A33,[4]Sheet1!$A$1:$E$81,5,0)</f>
        <v>#N/A</v>
      </c>
    </row>
    <row r="34" spans="1:37" ht="66">
      <c r="A34" s="21" t="str">
        <f t="shared" si="0"/>
        <v>Nguyễn Văn Giang 25/12/1980</v>
      </c>
      <c r="B34" s="119">
        <v>28</v>
      </c>
      <c r="C34" s="125">
        <f>VLOOKUP(A34,'[2]tong 2 dot'!$A$7:$C$359,3,0)</f>
        <v>18057520</v>
      </c>
      <c r="D34" s="121" t="s">
        <v>247</v>
      </c>
      <c r="E34" s="122" t="s">
        <v>137</v>
      </c>
      <c r="F34" s="123"/>
      <c r="G34" s="124" t="s">
        <v>322</v>
      </c>
      <c r="H34" s="119" t="str">
        <f>VLOOKUP(A34,'[2]tong 2 dot'!$A$7:$G$379,7,0)</f>
        <v>Hà Nội</v>
      </c>
      <c r="I34" s="119" t="str">
        <f>VLOOKUP(A34,'[2]tong 2 dot'!$A$7:$E$379,5,0)</f>
        <v>Nam</v>
      </c>
      <c r="J34" s="119" t="s">
        <v>40</v>
      </c>
      <c r="K34" s="119" t="str">
        <f>VLOOKUP(A34,'[2]tong 2 dot'!$A$7:$J$379,10,0)</f>
        <v>QH-2018-E</v>
      </c>
      <c r="L34" s="119">
        <v>8340410</v>
      </c>
      <c r="M34" s="126" t="s">
        <v>100</v>
      </c>
      <c r="N34" s="126" t="s">
        <v>1208</v>
      </c>
      <c r="O34" s="119" t="str">
        <f>VLOOKUP(A34,'[3]fie nguon'!$C$2:$L$348,10,0)</f>
        <v xml:space="preserve">Quản lý nhân lực tại Ngân hàng TMCP Công thương Việt Nam - Chi nhánh Thủ Thiêm </v>
      </c>
      <c r="P34" s="119" t="str">
        <f>VLOOKUP(A34,'[3]fie nguon'!$C$2:$N$348,12,0)</f>
        <v>PGS.TS Phạm Thị Hồng Điệp</v>
      </c>
      <c r="Q34" s="119" t="str">
        <f>VLOOKUP(A34,'[3]fie nguon'!$C$2:$O$348,13,0)</f>
        <v xml:space="preserve"> Trường ĐH Kinh tế, ĐHQG Hà Nội</v>
      </c>
      <c r="R34" s="119" t="str">
        <f>VLOOKUP(A34,'[3]fie nguon'!$C$2:$T$349,18,0)</f>
        <v>534/QĐ-ĐHKT ngày 19/03/2020</v>
      </c>
      <c r="S34" s="126">
        <v>3.11</v>
      </c>
      <c r="T34" s="128"/>
      <c r="U34" s="129">
        <v>8.9</v>
      </c>
      <c r="V34" s="130"/>
      <c r="W34" s="126" t="s">
        <v>33</v>
      </c>
      <c r="X34" s="119" t="str">
        <f>VLOOKUP(A34,'[2]tong 2 dot'!$A$7:$K$379,11,0)</f>
        <v>3286/QĐ-ĐHKT ngày 7/12/2018</v>
      </c>
      <c r="Y34" s="128" t="str">
        <f>VLOOKUP(A34,[5]Sheet1!$A$1:$M$145,13,0)</f>
        <v>4019 /QĐ-ĐHKT ngày 21 tháng 12 năm 2020</v>
      </c>
      <c r="Z34" s="126" t="str">
        <f>VLOOKUP(A34,[5]Sheet1!$A$1:$E$145,5,0)</f>
        <v>GS.TS. Phan Huy Đường</v>
      </c>
      <c r="AA34" s="126" t="str">
        <f>VLOOKUP(A34,[5]Sheet1!$A$1:$F$145,6,0)</f>
        <v>PGS.TS. Nguyễn Anh Tuấn</v>
      </c>
      <c r="AB34" s="126" t="str">
        <f>VLOOKUP(A34,[5]Sheet1!$A$1:$G$145,7,0)</f>
        <v>TS. Trần Quang Tuyến</v>
      </c>
      <c r="AC34" s="126" t="str">
        <f>VLOOKUP(A34,[5]Sheet1!$A$1:$H$145,8,0)</f>
        <v>TS. Hoàng Triều Hoa</v>
      </c>
      <c r="AD34" s="126" t="str">
        <f>VLOOKUP(A34,[5]Sheet1!$A$1:$I$145,9,0)</f>
        <v>TS. Phạm Cảnh Huy</v>
      </c>
      <c r="AE34" s="126" t="s">
        <v>1274</v>
      </c>
      <c r="AF34" s="119" t="str">
        <f>VLOOKUP(A34,'DS 4.2020'!A35:AF185,32,)</f>
        <v>0983465080</v>
      </c>
      <c r="AG34" s="119" t="str">
        <f>VLOOKUP(A34,'DS 4.2020'!A35:AG185,33,0)</f>
        <v>nguyengiang1980@gmail.com</v>
      </c>
      <c r="AH34" s="133"/>
      <c r="AJ34" s="2" t="e">
        <f>VLOOKUP(A35,[1]QLKT!$AA$10:$AC$111,3,0)</f>
        <v>#N/A</v>
      </c>
      <c r="AK34" s="2" t="e">
        <f>VLOOKUP(A34,[4]Sheet1!$A$1:$E$81,5,0)</f>
        <v>#N/A</v>
      </c>
    </row>
    <row r="35" spans="1:37" ht="66">
      <c r="A35" s="21" t="str">
        <f t="shared" si="0"/>
        <v>Tống Thị Giang 28/04/1979</v>
      </c>
      <c r="B35" s="119">
        <v>29</v>
      </c>
      <c r="C35" s="125">
        <v>18057657</v>
      </c>
      <c r="D35" s="121" t="s">
        <v>376</v>
      </c>
      <c r="E35" s="122" t="s">
        <v>137</v>
      </c>
      <c r="F35" s="123"/>
      <c r="G35" s="124" t="s">
        <v>377</v>
      </c>
      <c r="H35" s="119" t="s">
        <v>380</v>
      </c>
      <c r="I35" s="119" t="s">
        <v>38</v>
      </c>
      <c r="J35" s="119" t="s">
        <v>292</v>
      </c>
      <c r="K35" s="119" t="s">
        <v>47</v>
      </c>
      <c r="L35" s="119">
        <v>8340301</v>
      </c>
      <c r="M35" s="126" t="s">
        <v>292</v>
      </c>
      <c r="N35" s="126" t="s">
        <v>1208</v>
      </c>
      <c r="O35" s="119" t="str">
        <f>VLOOKUP(A35,'[3]fie nguon'!$C$2:$L$348,10,0)</f>
        <v>Công tác Quản lý thuế xuất nhập khẩu tại Tổng cục Hải quan</v>
      </c>
      <c r="P35" s="119" t="str">
        <f>VLOOKUP(A35,'[3]fie nguon'!$C$2:$N$348,12,0)</f>
        <v>TS. Trần Thế Nữ</v>
      </c>
      <c r="Q35" s="119" t="str">
        <f>VLOOKUP(A35,'[3]fie nguon'!$C$2:$O$348,13,0)</f>
        <v xml:space="preserve"> Trường ĐH Kinh tế, ĐHQG Hà Nội</v>
      </c>
      <c r="R35" s="119" t="str">
        <f>VLOOKUP(A35,'[3]fie nguon'!$C$2:$T$349,18,0)</f>
        <v>651/QĐ-ĐHKT ngày 19/03/2020</v>
      </c>
      <c r="S35" s="126">
        <v>3.11</v>
      </c>
      <c r="T35" s="128"/>
      <c r="U35" s="129">
        <v>8.8000000000000007</v>
      </c>
      <c r="V35" s="130"/>
      <c r="W35" s="126" t="s">
        <v>36</v>
      </c>
      <c r="X35" s="119" t="s">
        <v>79</v>
      </c>
      <c r="Y35" s="128" t="str">
        <f>VLOOKUP(A35,[5]Sheet1!$A$1:$M$145,13,0)</f>
        <v>3750 /QĐ-ĐHKT ngày 8 tháng 12 năm 2020</v>
      </c>
      <c r="Z35" s="126" t="str">
        <f>VLOOKUP(A35,[5]Sheet1!$A$1:$E$145,5,0)</f>
        <v>TS. Nguyễn Thị Hồng Thúy</v>
      </c>
      <c r="AA35" s="126" t="str">
        <f>VLOOKUP(A35,[5]Sheet1!$A$1:$F$145,6,0)</f>
        <v>TS. Nguyễn Thị Hương Liên</v>
      </c>
      <c r="AB35" s="126" t="str">
        <f>VLOOKUP(A35,[5]Sheet1!$A$1:$G$145,7,0)</f>
        <v>TS. Vũ Thùy Linh</v>
      </c>
      <c r="AC35" s="126" t="str">
        <f>VLOOKUP(A35,[5]Sheet1!$A$1:$H$145,8,0)</f>
        <v>TS. Nguyễn Thị Thanh Hải</v>
      </c>
      <c r="AD35" s="126" t="str">
        <f>VLOOKUP(A35,[5]Sheet1!$A$1:$I$145,9,0)</f>
        <v>TS. Trần Trung Tuấn</v>
      </c>
      <c r="AE35" s="126" t="str">
        <f>VLOOKUP(A35,[5]Sheet1!$A$1:$L$146,12,0)</f>
        <v>ngày 27 tháng 12 năm 2020</v>
      </c>
      <c r="AF35" s="119" t="str">
        <f>VLOOKUP(A35,'DS 4.2020'!A36:AF186,32,)</f>
        <v>0978522734</v>
      </c>
      <c r="AG35" s="119" t="str">
        <f>VLOOKUP(A35,'DS 4.2020'!A36:AG186,33,0)</f>
        <v>giangvtvgt@gmail.com</v>
      </c>
      <c r="AH35" s="133"/>
      <c r="AJ35" s="2" t="e">
        <f>VLOOKUP(A36,[1]QLKT!$AA$10:$AC$111,3,0)</f>
        <v>#N/A</v>
      </c>
      <c r="AK35" s="2" t="e">
        <f>VLOOKUP(A35,[4]Sheet1!$A$1:$E$81,5,0)</f>
        <v>#N/A</v>
      </c>
    </row>
    <row r="36" spans="1:37" ht="82.5">
      <c r="A36" s="21" t="str">
        <f t="shared" si="0"/>
        <v>Văn Thị Cẩm Giang 04/04/1990</v>
      </c>
      <c r="B36" s="119">
        <v>30</v>
      </c>
      <c r="C36" s="125">
        <f>VLOOKUP(A36,'[2]tong 2 dot'!$A$7:$C$359,3,0)</f>
        <v>18057658</v>
      </c>
      <c r="D36" s="121" t="s">
        <v>1127</v>
      </c>
      <c r="E36" s="122" t="s">
        <v>137</v>
      </c>
      <c r="F36" s="123"/>
      <c r="G36" s="124" t="s">
        <v>1128</v>
      </c>
      <c r="H36" s="119" t="str">
        <f>VLOOKUP(A36,'[2]tong 2 dot'!$A$7:$G$379,7,0)</f>
        <v>Hà Tĩnh</v>
      </c>
      <c r="I36" s="119" t="str">
        <f>VLOOKUP(A36,'[2]tong 2 dot'!$A$7:$E$379,5,0)</f>
        <v>Nữ</v>
      </c>
      <c r="J36" s="119" t="str">
        <f>VLOOKUP(A36,'[2]tong 2 dot'!$A$7:$H$379,8,0)</f>
        <v>Kế toán</v>
      </c>
      <c r="K36" s="119" t="str">
        <f>VLOOKUP(A36,'[2]tong 2 dot'!$A$7:$J$379,10,0)</f>
        <v>QH-2018-E</v>
      </c>
      <c r="L36" s="119">
        <v>8340301</v>
      </c>
      <c r="M36" s="126" t="s">
        <v>292</v>
      </c>
      <c r="N36" s="126" t="s">
        <v>1208</v>
      </c>
      <c r="O36" s="119" t="str">
        <f>VLOOKUP(A36,'[3]fie nguon'!$C$2:$L$348,10,0)</f>
        <v xml:space="preserve">Kiểm soát nội bộ quy trình huy động vốn tại Ngân hàng đầu tư và phát triển Việt Nam - Chi nhánh Ngọc Khánh Hà Nội </v>
      </c>
      <c r="P36" s="119" t="str">
        <f>VLOOKUP(A36,'[3]fie nguon'!$C$2:$N$348,12,0)</f>
        <v>PGS.TS Phan Trung Kiên</v>
      </c>
      <c r="Q36" s="119" t="str">
        <f>VLOOKUP(A36,'[3]fie nguon'!$C$2:$O$348,13,0)</f>
        <v>Trường ĐH Kinh tế quốc dân</v>
      </c>
      <c r="R36" s="119" t="str">
        <f>VLOOKUP(A36,'[3]fie nguon'!$C$2:$T$349,18,0)</f>
        <v>642/QĐ-ĐHKT ngày 19/03/2020</v>
      </c>
      <c r="S36" s="126">
        <v>3.25</v>
      </c>
      <c r="T36" s="128"/>
      <c r="U36" s="129">
        <v>8.6999999999999993</v>
      </c>
      <c r="V36" s="130"/>
      <c r="W36" s="126" t="s">
        <v>33</v>
      </c>
      <c r="X36" s="119" t="str">
        <f>VLOOKUP(A36,'[2]tong 2 dot'!$A$7:$K$379,11,0)</f>
        <v>3286/QĐ-ĐHKT ngày 7/12/2018</v>
      </c>
      <c r="Y36" s="128" t="str">
        <f>VLOOKUP(A36,[5]Sheet1!$A$1:$M$145,13,0)</f>
        <v>3746 /QĐ-ĐHKT ngày 8 tháng 12 năm 2020</v>
      </c>
      <c r="Z36" s="126" t="str">
        <f>VLOOKUP(A36,[5]Sheet1!$A$1:$E$145,5,0)</f>
        <v>TS. Nguyễn Thị Hồng Thúy</v>
      </c>
      <c r="AA36" s="126" t="str">
        <f>VLOOKUP(A36,[5]Sheet1!$A$1:$F$145,6,0)</f>
        <v>TS. Trần Thế Nữ</v>
      </c>
      <c r="AB36" s="126" t="str">
        <f>VLOOKUP(A36,[5]Sheet1!$A$1:$G$145,7,0)</f>
        <v>PGS.TS. Trần Thị Kim Anh</v>
      </c>
      <c r="AC36" s="126" t="str">
        <f>VLOOKUP(A36,[5]Sheet1!$A$1:$H$145,8,0)</f>
        <v>TS. Phạm Ngọc Quang</v>
      </c>
      <c r="AD36" s="126" t="str">
        <f>VLOOKUP(A36,[5]Sheet1!$A$1:$I$145,9,0)</f>
        <v>PGS.TS Nguyễn Phú Giang</v>
      </c>
      <c r="AE36" s="126" t="str">
        <f>VLOOKUP(A36,[5]Sheet1!$A$1:$L$146,12,0)</f>
        <v>ngày 27 tháng 12 năm 2020</v>
      </c>
      <c r="AF36" s="119" t="str">
        <f>VLOOKUP(A36,'DS 4.2020'!A37:AF187,32,)</f>
        <v>0976290268</v>
      </c>
      <c r="AG36" s="119" t="str">
        <f>VLOOKUP(A36,'DS 4.2020'!A37:AG187,33,0)</f>
        <v>binhminh020819@gmail.com</v>
      </c>
      <c r="AH36" s="133"/>
      <c r="AJ36" s="2" t="e">
        <f>VLOOKUP(A37,[1]QLKT!$AA$10:$AC$111,3,0)</f>
        <v>#N/A</v>
      </c>
      <c r="AK36" s="2" t="e">
        <f>VLOOKUP(A36,[4]Sheet1!$A$1:$E$81,5,0)</f>
        <v>#N/A</v>
      </c>
    </row>
    <row r="37" spans="1:37" ht="66">
      <c r="A37" s="21" t="str">
        <f t="shared" si="0"/>
        <v>Hoàng Thị Hà 15/02/1983</v>
      </c>
      <c r="B37" s="119">
        <v>31</v>
      </c>
      <c r="C37" s="125">
        <v>18057660</v>
      </c>
      <c r="D37" s="121" t="s">
        <v>363</v>
      </c>
      <c r="E37" s="122" t="s">
        <v>243</v>
      </c>
      <c r="F37" s="123"/>
      <c r="G37" s="124" t="s">
        <v>408</v>
      </c>
      <c r="H37" s="119" t="s">
        <v>411</v>
      </c>
      <c r="I37" s="119" t="s">
        <v>38</v>
      </c>
      <c r="J37" s="119" t="s">
        <v>292</v>
      </c>
      <c r="K37" s="119" t="s">
        <v>47</v>
      </c>
      <c r="L37" s="119">
        <v>8340301</v>
      </c>
      <c r="M37" s="119" t="s">
        <v>292</v>
      </c>
      <c r="N37" s="126" t="s">
        <v>1208</v>
      </c>
      <c r="O37" s="119" t="str">
        <f>VLOOKUP(A37,'[3]fie nguon'!$C$2:$L$348,10,0)</f>
        <v>Quản lý tài sản công tại Tổng cục Hải quan</v>
      </c>
      <c r="P37" s="119" t="str">
        <f>VLOOKUP(A37,'[3]fie nguon'!$C$2:$N$348,12,0)</f>
        <v>TS. Phạm Ngọc Quang</v>
      </c>
      <c r="Q37" s="119" t="str">
        <f>VLOOKUP(A37,'[3]fie nguon'!$C$2:$O$348,13,0)</f>
        <v xml:space="preserve"> Trường ĐH Kinh tế, ĐHQG Hà Nội</v>
      </c>
      <c r="R37" s="119" t="str">
        <f>VLOOKUP(A37,'[3]fie nguon'!$C$2:$T$349,18,0)</f>
        <v>652/QĐ-ĐHKT ngày 19/03/2020</v>
      </c>
      <c r="S37" s="126">
        <v>3.18</v>
      </c>
      <c r="T37" s="128"/>
      <c r="U37" s="129">
        <v>8.5</v>
      </c>
      <c r="V37" s="130"/>
      <c r="W37" s="126" t="s">
        <v>33</v>
      </c>
      <c r="X37" s="119" t="s">
        <v>79</v>
      </c>
      <c r="Y37" s="128" t="str">
        <f>VLOOKUP(A37,[5]Sheet1!$A$1:$M$145,13,0)</f>
        <v>3751 /QĐ-ĐHKT ngày 8 tháng 12 năm 2020</v>
      </c>
      <c r="Z37" s="126" t="str">
        <f>VLOOKUP(A37,[5]Sheet1!$A$1:$E$145,5,0)</f>
        <v>TS. Nguyễn Thị Hồng Thúy</v>
      </c>
      <c r="AA37" s="126" t="str">
        <f>VLOOKUP(A37,[5]Sheet1!$A$1:$F$145,6,0)</f>
        <v>TS. Vũ Thùy Linh</v>
      </c>
      <c r="AB37" s="126" t="str">
        <f>VLOOKUP(A37,[5]Sheet1!$A$1:$G$145,7,0)</f>
        <v>TS. Trần Trung Tuấn</v>
      </c>
      <c r="AC37" s="126" t="str">
        <f>VLOOKUP(A37,[5]Sheet1!$A$1:$H$145,8,0)</f>
        <v>TS. Nguyễn Thị Thanh Hải</v>
      </c>
      <c r="AD37" s="126" t="str">
        <f>VLOOKUP(A37,[5]Sheet1!$A$1:$I$145,9,0)</f>
        <v>TS. Nguyễn Thị Hương Liên</v>
      </c>
      <c r="AE37" s="126" t="str">
        <f>VLOOKUP(A37,[5]Sheet1!$A$1:$L$146,12,0)</f>
        <v>ngày 27 tháng 12 năm 2020</v>
      </c>
      <c r="AF37" s="119" t="str">
        <f>VLOOKUP(A37,'DS 4.2020'!A38:AF188,32,)</f>
        <v>0986169933</v>
      </c>
      <c r="AG37" s="119" t="str">
        <f>VLOOKUP(A37,'DS 4.2020'!A38:AG188,33,0)</f>
        <v>hamy14102010@gmail.com</v>
      </c>
      <c r="AH37" s="133"/>
      <c r="AJ37" s="2" t="e">
        <f>VLOOKUP(A38,[1]QLKT!$AA$10:$AC$111,3,0)</f>
        <v>#N/A</v>
      </c>
      <c r="AK37" s="2" t="e">
        <f>VLOOKUP(A37,[4]Sheet1!$A$1:$E$81,5,0)</f>
        <v>#N/A</v>
      </c>
    </row>
    <row r="38" spans="1:37" ht="66">
      <c r="A38" s="21" t="str">
        <f t="shared" si="0"/>
        <v>Lê Thanh Hà 27/05/1996</v>
      </c>
      <c r="B38" s="119">
        <v>32</v>
      </c>
      <c r="C38" s="125">
        <f>VLOOKUP(A38,'[2]tong 2 dot'!$A$7:$C$359,3,0)</f>
        <v>18057605</v>
      </c>
      <c r="D38" s="121" t="s">
        <v>340</v>
      </c>
      <c r="E38" s="122" t="s">
        <v>243</v>
      </c>
      <c r="F38" s="123"/>
      <c r="G38" s="124" t="s">
        <v>341</v>
      </c>
      <c r="H38" s="119" t="str">
        <f>VLOOKUP(A38,'[2]tong 2 dot'!$A$7:$G$379,7,0)</f>
        <v>Hà Nội</v>
      </c>
      <c r="I38" s="119" t="str">
        <f>VLOOKUP(A38,'[2]tong 2 dot'!$A$7:$E$379,5,0)</f>
        <v>Nữ</v>
      </c>
      <c r="J38" s="119" t="s">
        <v>251</v>
      </c>
      <c r="K38" s="119" t="str">
        <f>VLOOKUP(A38,'[2]tong 2 dot'!$A$7:$J$379,10,0)</f>
        <v>QH-2018-E</v>
      </c>
      <c r="L38" s="119">
        <v>8340101</v>
      </c>
      <c r="M38" s="126" t="s">
        <v>106</v>
      </c>
      <c r="N38" s="126" t="s">
        <v>1208</v>
      </c>
      <c r="O38" s="119" t="str">
        <f>VLOOKUP(A38,'[3]fie nguon'!$C$2:$L$348,10,0)</f>
        <v>Phân tích hoạt động Marketing - Mix theo quan điểm của Simona tại Công ty cổ phần Sao Thái Dương</v>
      </c>
      <c r="P38" s="119" t="str">
        <f>VLOOKUP(A38,'[3]fie nguon'!$C$2:$N$348,12,0)</f>
        <v>TS. Nguyễn Thị Phi Nga</v>
      </c>
      <c r="Q38" s="119" t="str">
        <f>VLOOKUP(A38,'[3]fie nguon'!$C$2:$O$348,13,0)</f>
        <v xml:space="preserve"> Trường ĐH Kinh tế, ĐHQG Hà Nội</v>
      </c>
      <c r="R38" s="119" t="str">
        <f>VLOOKUP(A38,'[3]fie nguon'!$C$2:$T$349,18,0)</f>
        <v>786/QĐ-ĐHKT ngày 31/3/2020</v>
      </c>
      <c r="S38" s="126">
        <v>3.13</v>
      </c>
      <c r="T38" s="128"/>
      <c r="U38" s="129">
        <v>8.6999999999999993</v>
      </c>
      <c r="V38" s="130"/>
      <c r="W38" s="126" t="s">
        <v>33</v>
      </c>
      <c r="X38" s="119" t="str">
        <f>VLOOKUP(A38,'[2]tong 2 dot'!$A$7:$K$379,11,0)</f>
        <v>3286/QĐ-ĐHKT ngày 7/12/2018</v>
      </c>
      <c r="Y38" s="128" t="str">
        <f>VLOOKUP(A38,[5]Sheet1!$A$1:$M$145,13,0)</f>
        <v>3862 /QĐ-ĐHKT ngày 14 tháng 12 năm 2020</v>
      </c>
      <c r="Z38" s="126" t="str">
        <f>VLOOKUP(A38,[5]Sheet1!$A$1:$E$145,5,0)</f>
        <v>PGS.TS. Nguyễn Mạnh Tuân</v>
      </c>
      <c r="AA38" s="126" t="str">
        <f>VLOOKUP(A38,[5]Sheet1!$A$1:$F$145,6,0)</f>
        <v>PGS.TS. Mai Thanh Lan</v>
      </c>
      <c r="AB38" s="126" t="str">
        <f>VLOOKUP(A38,[5]Sheet1!$A$1:$G$145,7,0)</f>
        <v>PGS.TS. Lê Thái Phong</v>
      </c>
      <c r="AC38" s="126" t="str">
        <f>VLOOKUP(A38,[5]Sheet1!$A$1:$H$145,8,0)</f>
        <v>TS. Nguyễn Thu Hà</v>
      </c>
      <c r="AD38" s="126" t="str">
        <f>VLOOKUP(A38,[5]Sheet1!$A$1:$I$145,9,0)</f>
        <v>PGS.TS. Nhâm Phong Tuân</v>
      </c>
      <c r="AE38" s="126" t="s">
        <v>1274</v>
      </c>
      <c r="AF38" s="119" t="str">
        <f>VLOOKUP(A38,'DS 4.2020'!A39:AF189,32,)</f>
        <v>0969428808</v>
      </c>
      <c r="AG38" s="119" t="str">
        <f>VLOOKUP(A38,'DS 4.2020'!A39:AG189,33,0)</f>
        <v>hathanh00096@gmail.com</v>
      </c>
      <c r="AH38" s="133"/>
      <c r="AJ38" s="2" t="e">
        <f>VLOOKUP(A39,[1]QLKT!$AA$10:$AC$111,3,0)</f>
        <v>#N/A</v>
      </c>
      <c r="AK38" s="2" t="e">
        <f>VLOOKUP(A38,[4]Sheet1!$A$1:$E$81,5,0)</f>
        <v>#N/A</v>
      </c>
    </row>
    <row r="39" spans="1:37" ht="82.5">
      <c r="A39" s="21" t="str">
        <f t="shared" si="0"/>
        <v>Lê Thị Ngọc Hà 08/03/1990</v>
      </c>
      <c r="B39" s="119">
        <v>33</v>
      </c>
      <c r="C39" s="125">
        <f>VLOOKUP(A39,'[2]tong 2 dot'!$A$7:$C$359,3,0)</f>
        <v>18057637</v>
      </c>
      <c r="D39" s="121" t="s">
        <v>1075</v>
      </c>
      <c r="E39" s="122" t="s">
        <v>243</v>
      </c>
      <c r="F39" s="123"/>
      <c r="G39" s="124" t="s">
        <v>1076</v>
      </c>
      <c r="H39" s="119" t="str">
        <f>VLOOKUP(A39,'[2]tong 2 dot'!$A$7:$G$379,7,0)</f>
        <v>Hà Tĩnh</v>
      </c>
      <c r="I39" s="119" t="str">
        <f>VLOOKUP(A39,'[2]tong 2 dot'!$A$7:$E$379,5,0)</f>
        <v>Nữ</v>
      </c>
      <c r="J39" s="119" t="s">
        <v>970</v>
      </c>
      <c r="K39" s="119" t="str">
        <f>VLOOKUP(A39,'[2]tong 2 dot'!$A$7:$J$379,10,0)</f>
        <v>QH-2018-E</v>
      </c>
      <c r="L39" s="119">
        <v>8310106</v>
      </c>
      <c r="M39" s="126" t="s">
        <v>337</v>
      </c>
      <c r="N39" s="126" t="s">
        <v>1208</v>
      </c>
      <c r="O39" s="119" t="str">
        <f>VLOOKUP(A39,'[3]fie nguon'!$C$2:$L$348,10,0)</f>
        <v>Thu hút đầu tư trực tiếp nước ngoài vào ngành nông nghiệp của một số nước ASEAN và bài học kinh nghiệm đối với Việt Nam</v>
      </c>
      <c r="P39" s="119" t="str">
        <f>VLOOKUP(A39,'[3]fie nguon'!$C$2:$N$348,12,0)</f>
        <v>PGS.TS Nguyễn Xuân Thiên</v>
      </c>
      <c r="Q39" s="119" t="str">
        <f>VLOOKUP(A39,'[3]fie nguon'!$C$2:$O$348,13,0)</f>
        <v xml:space="preserve"> Trường ĐH Kinh tế, ĐHQG Hà Nội</v>
      </c>
      <c r="R39" s="119" t="str">
        <f>VLOOKUP(A39,'[3]fie nguon'!$C$2:$T$349,18,0)</f>
        <v>696/QĐ-ĐHKT ngày 19/03/2020</v>
      </c>
      <c r="S39" s="126">
        <v>3.32</v>
      </c>
      <c r="T39" s="128"/>
      <c r="U39" s="129">
        <v>8.3000000000000007</v>
      </c>
      <c r="V39" s="130"/>
      <c r="W39" s="126" t="s">
        <v>33</v>
      </c>
      <c r="X39" s="119" t="str">
        <f>VLOOKUP(A39,'[2]tong 2 dot'!$A$7:$K$379,11,0)</f>
        <v>3286/QĐ-ĐHKT ngày 7/12/2018</v>
      </c>
      <c r="Y39" s="128" t="str">
        <f>VLOOKUP(A39,[5]Sheet1!$A$1:$M$145,13,0)</f>
        <v>3729 /QĐ-ĐHKT ngày 8 tháng 12 năm 2020</v>
      </c>
      <c r="Z39" s="126" t="str">
        <f>VLOOKUP(A39,[5]Sheet1!$A$1:$E$145,5,0)</f>
        <v>PGS.TS. Nguyễn Anh Thu</v>
      </c>
      <c r="AA39" s="126" t="str">
        <f>VLOOKUP(A39,[5]Sheet1!$A$1:$F$145,6,0)</f>
        <v>PGS.TS. Doãn Kế Bôn</v>
      </c>
      <c r="AB39" s="126" t="str">
        <f>VLOOKUP(A39,[5]Sheet1!$A$1:$G$145,7,0)</f>
        <v>PGS.TS. Nguyễn Duy Dũng</v>
      </c>
      <c r="AC39" s="126" t="str">
        <f>VLOOKUP(A39,[5]Sheet1!$A$1:$H$145,8,0)</f>
        <v>TS. Phạm Thu Phương</v>
      </c>
      <c r="AD39" s="126" t="str">
        <f>VLOOKUP(A39,[5]Sheet1!$A$1:$I$145,9,0)</f>
        <v>TS. Vũ Thanh Hương</v>
      </c>
      <c r="AE39" s="126" t="str">
        <f>VLOOKUP(A39,[5]Sheet1!$A$1:$L$146,12,0)</f>
        <v>ngày 26 tháng 12 năm 2020</v>
      </c>
      <c r="AF39" s="119" t="str">
        <f>VLOOKUP(A39,'DS 4.2020'!A40:AF190,32,)</f>
        <v>0988821550</v>
      </c>
      <c r="AG39" s="119" t="str">
        <f>VLOOKUP(A39,'DS 4.2020'!A40:AG190,33,0)</f>
        <v>leha0803@gmail.com</v>
      </c>
      <c r="AH39" s="133"/>
      <c r="AJ39" s="2" t="e">
        <f>VLOOKUP(A40,[1]QLKT!$AA$10:$AC$111,3,0)</f>
        <v>#N/A</v>
      </c>
      <c r="AK39" s="2" t="e">
        <f>VLOOKUP(A39,[4]Sheet1!$A$1:$E$81,5,0)</f>
        <v>#N/A</v>
      </c>
    </row>
    <row r="40" spans="1:37" ht="132">
      <c r="A40" s="21" t="str">
        <f t="shared" si="0"/>
        <v>Lê Thị Thu Hà 17/02/1978</v>
      </c>
      <c r="B40" s="119">
        <v>34</v>
      </c>
      <c r="C40" s="125" t="e">
        <f>VLOOKUP(A40,'[2]tong 2 dot'!$A$7:$C$359,3,0)</f>
        <v>#N/A</v>
      </c>
      <c r="D40" s="121" t="s">
        <v>1252</v>
      </c>
      <c r="E40" s="122" t="s">
        <v>243</v>
      </c>
      <c r="F40" s="123"/>
      <c r="G40" s="124" t="s">
        <v>1253</v>
      </c>
      <c r="H40" s="119" t="s">
        <v>598</v>
      </c>
      <c r="I40" s="119" t="s">
        <v>35</v>
      </c>
      <c r="J40" s="119" t="s">
        <v>40</v>
      </c>
      <c r="K40" s="119" t="s">
        <v>47</v>
      </c>
      <c r="L40" s="119">
        <v>8340410</v>
      </c>
      <c r="M40" s="126"/>
      <c r="N40" s="126" t="s">
        <v>1208</v>
      </c>
      <c r="O40" s="119" t="str">
        <f>VLOOKUP(A40,'[3]fie nguon'!$C$2:$L$348,10,0)</f>
        <v xml:space="preserve">Chính sách phát triển trái cây sạch ở Việt Nam </v>
      </c>
      <c r="P40" s="119" t="str">
        <f>VLOOKUP(A40,'[3]fie nguon'!$C$2:$N$348,12,0)</f>
        <v>PGS.TS Đào Văn Hùng</v>
      </c>
      <c r="Q40" s="119" t="str">
        <f>VLOOKUP(A40,'[3]fie nguon'!$C$2:$O$348,13,0)</f>
        <v>Học viện Chính sách và Phát triển</v>
      </c>
      <c r="R40" s="119" t="str">
        <f>VLOOKUP(A40,'[3]fie nguon'!$C$2:$T$349,18,0)</f>
        <v>537/QĐ-ĐHKT ngày 19/03/2020</v>
      </c>
      <c r="S40" s="126">
        <v>3.25</v>
      </c>
      <c r="T40" s="128"/>
      <c r="U40" s="129">
        <v>8.8000000000000007</v>
      </c>
      <c r="V40" s="130"/>
      <c r="W40" s="126" t="s">
        <v>33</v>
      </c>
      <c r="X40" s="119" t="s">
        <v>45</v>
      </c>
      <c r="Y40" s="128" t="str">
        <f>VLOOKUP(A40,[5]Sheet1!$A$1:$M$145,13,0)</f>
        <v>3979 /QĐ-ĐHKT ngày 21 tháng 12 năm 2020</v>
      </c>
      <c r="Z40" s="126" t="str">
        <f>VLOOKUP(A40,[5]Sheet1!$A$1:$E$145,5,0)</f>
        <v>PGS.TS. Nguyễn Trúc Lê</v>
      </c>
      <c r="AA40" s="126" t="str">
        <f>VLOOKUP(A40,[5]Sheet1!$A$1:$F$145,6,0)</f>
        <v>PGS.TS. Bùi Văn Huyền</v>
      </c>
      <c r="AB40" s="126" t="str">
        <f>VLOOKUP(A40,[5]Sheet1!$A$1:$G$145,7,0)</f>
        <v>TS. Hoàng Khắc Lịch</v>
      </c>
      <c r="AC40" s="126" t="str">
        <f>VLOOKUP(A40,[5]Sheet1!$A$1:$H$145,8,0)</f>
        <v>TS. Nguyễn Thị Hương Lan</v>
      </c>
      <c r="AD40" s="126" t="str">
        <f>VLOOKUP(A40,[5]Sheet1!$A$1:$I$145,9,0)</f>
        <v>TS. Lê Đình Thăng</v>
      </c>
      <c r="AE40" s="126" t="str">
        <f>VLOOKUP(A40,[5]Sheet1!$A$1:$L$146,12,0)</f>
        <v>ngày 11 tháng 1 năm 2021</v>
      </c>
      <c r="AF40" s="119" t="str">
        <f>VLOOKUP(A40,'DS 4.2020'!A41:AF191,32,)</f>
        <v>0968335883</v>
      </c>
      <c r="AG40" s="119" t="str">
        <f>VLOOKUP(A40,'DS 4.2020'!A41:AG191,33,0)</f>
        <v>lehabiancovn@gmail.com</v>
      </c>
      <c r="AH40" s="133"/>
      <c r="AJ40" s="2" t="e">
        <f>VLOOKUP(A41,[1]QLKT!$AA$10:$AC$111,3,0)</f>
        <v>#N/A</v>
      </c>
      <c r="AK40" s="2" t="e">
        <f>VLOOKUP(A40,[4]Sheet1!$A$1:$E$81,5,0)</f>
        <v>#N/A</v>
      </c>
    </row>
    <row r="41" spans="1:37" ht="66">
      <c r="A41" s="21" t="str">
        <f t="shared" si="0"/>
        <v>Lương Thị Thu Hà 27/09/1996</v>
      </c>
      <c r="B41" s="119">
        <v>35</v>
      </c>
      <c r="C41" s="125">
        <f>VLOOKUP(A41,'[2]tong 2 dot'!$A$7:$C$359,3,0)</f>
        <v>18057606</v>
      </c>
      <c r="D41" s="121" t="s">
        <v>464</v>
      </c>
      <c r="E41" s="122" t="s">
        <v>243</v>
      </c>
      <c r="F41" s="123"/>
      <c r="G41" s="124" t="s">
        <v>465</v>
      </c>
      <c r="H41" s="119" t="str">
        <f>VLOOKUP(A41,'[2]tong 2 dot'!$A$7:$G$379,7,0)</f>
        <v>Hà Nam</v>
      </c>
      <c r="I41" s="119" t="str">
        <f>VLOOKUP(A41,'[2]tong 2 dot'!$A$7:$E$379,5,0)</f>
        <v>Nữ</v>
      </c>
      <c r="J41" s="119" t="s">
        <v>251</v>
      </c>
      <c r="K41" s="119" t="str">
        <f>VLOOKUP(A41,'[2]tong 2 dot'!$A$7:$J$379,10,0)</f>
        <v>QH-2018-E</v>
      </c>
      <c r="L41" s="119">
        <v>8340101</v>
      </c>
      <c r="M41" s="126"/>
      <c r="N41" s="126" t="s">
        <v>1208</v>
      </c>
      <c r="O41" s="119" t="str">
        <f>VLOOKUP(A41,'[3]fie nguon'!$C$2:$L$348,10,0)</f>
        <v>Các nhân tố ảnh hưởng đến ý định khởi sự kinh doanh của sinh viên Đại học Quốc gia Hà Nội</v>
      </c>
      <c r="P41" s="119" t="str">
        <f>VLOOKUP(A41,'[3]fie nguon'!$C$2:$N$348,12,0)</f>
        <v>TS. Nguyễn Thu Hà</v>
      </c>
      <c r="Q41" s="119" t="str">
        <f>VLOOKUP(A41,'[3]fie nguon'!$C$2:$O$348,13,0)</f>
        <v xml:space="preserve"> Trường ĐH Kinh tế, ĐHQG Hà Nội</v>
      </c>
      <c r="R41" s="119" t="str">
        <f>VLOOKUP(A41,'[3]fie nguon'!$C$2:$T$349,18,0)</f>
        <v>612/QĐ-ĐHKT ngày 19/03/2020</v>
      </c>
      <c r="S41" s="126">
        <v>3.36</v>
      </c>
      <c r="T41" s="128"/>
      <c r="U41" s="129">
        <v>8.9</v>
      </c>
      <c r="V41" s="130"/>
      <c r="W41" s="126" t="s">
        <v>33</v>
      </c>
      <c r="X41" s="119" t="str">
        <f>VLOOKUP(A41,'[2]tong 2 dot'!$A$7:$K$379,11,0)</f>
        <v>3286/QĐ-ĐHKT ngày 7/12/2018</v>
      </c>
      <c r="Y41" s="128" t="str">
        <f>VLOOKUP(A41,[5]Sheet1!$A$1:$M$145,13,0)</f>
        <v>3857 /QĐ-ĐHKT ngày 14 tháng 12 năm 2020</v>
      </c>
      <c r="Z41" s="126" t="str">
        <f>VLOOKUP(A41,[5]Sheet1!$A$1:$E$145,5,0)</f>
        <v>PGS.TS. Hoàng Văn Hải</v>
      </c>
      <c r="AA41" s="126" t="str">
        <f>VLOOKUP(A41,[5]Sheet1!$A$1:$F$145,6,0)</f>
        <v>PGS.TS. Nguyễn Hồng Thái</v>
      </c>
      <c r="AB41" s="126" t="str">
        <f>VLOOKUP(A41,[5]Sheet1!$A$1:$G$145,7,0)</f>
        <v>TS. Trương Đức Thao</v>
      </c>
      <c r="AC41" s="126" t="str">
        <f>VLOOKUP(A41,[5]Sheet1!$A$1:$H$145,8,0)</f>
        <v>TS. Đặng Thị Hương</v>
      </c>
      <c r="AD41" s="126" t="str">
        <f>VLOOKUP(A41,[5]Sheet1!$A$1:$I$145,9,0)</f>
        <v>TS. Đỗ Xuân Trường</v>
      </c>
      <c r="AE41" s="126" t="str">
        <f>VLOOKUP(A41,[5]Sheet1!$A$1:$L$146,12,0)</f>
        <v>ngày 25 tháng 12 năm 2020</v>
      </c>
      <c r="AF41" s="119" t="str">
        <f>VLOOKUP(A41,'DS 4.2020'!A42:AF192,32,)</f>
        <v>0869632100</v>
      </c>
      <c r="AG41" s="119" t="str">
        <f>VLOOKUP(A41,'DS 4.2020'!A42:AG192,33,0)</f>
        <v>luonqha@gmail.com</v>
      </c>
      <c r="AH41" s="133"/>
      <c r="AJ41" s="2" t="e">
        <f>VLOOKUP(A42,[1]QLKT!$AA$10:$AC$111,3,0)</f>
        <v>#N/A</v>
      </c>
      <c r="AK41" s="2" t="e">
        <f>VLOOKUP(A41,[4]Sheet1!$A$1:$E$81,5,0)</f>
        <v>#N/A</v>
      </c>
    </row>
    <row r="42" spans="1:37" ht="66">
      <c r="A42" s="21" t="str">
        <f t="shared" si="0"/>
        <v>Nguyễn Thị Hoàng Hà 16/08/1991</v>
      </c>
      <c r="B42" s="119">
        <v>36</v>
      </c>
      <c r="C42" s="125">
        <f>VLOOKUP(A42,'[2]tong 2 dot'!$A$7:$C$359,3,0)</f>
        <v>18057638</v>
      </c>
      <c r="D42" s="121" t="s">
        <v>421</v>
      </c>
      <c r="E42" s="122" t="s">
        <v>243</v>
      </c>
      <c r="F42" s="123"/>
      <c r="G42" s="124" t="s">
        <v>422</v>
      </c>
      <c r="H42" s="119" t="str">
        <f>VLOOKUP(A42,'[2]tong 2 dot'!$A$7:$G$379,7,0)</f>
        <v>Thái Nguyên</v>
      </c>
      <c r="I42" s="119" t="str">
        <f>VLOOKUP(A42,'[2]tong 2 dot'!$A$7:$E$379,5,0)</f>
        <v>Nữ</v>
      </c>
      <c r="J42" s="119" t="s">
        <v>970</v>
      </c>
      <c r="K42" s="119" t="str">
        <f>VLOOKUP(A42,'[2]tong 2 dot'!$A$7:$J$379,10,0)</f>
        <v>QH-2018-E</v>
      </c>
      <c r="L42" s="119">
        <v>8310106</v>
      </c>
      <c r="M42" s="126" t="s">
        <v>337</v>
      </c>
      <c r="N42" s="126" t="s">
        <v>1208</v>
      </c>
      <c r="O42" s="119" t="str">
        <f>VLOOKUP(A42,'[3]fie nguon'!$C$2:$L$348,10,0)</f>
        <v>Thu hút đầu tư trực tiếp nước ngoài vào tỉnh Thái Nguyên</v>
      </c>
      <c r="P42" s="119" t="str">
        <f>VLOOKUP(A42,'[3]fie nguon'!$C$2:$N$348,12,0)</f>
        <v>PGS.TS Nguyễn Thị Kim Anh</v>
      </c>
      <c r="Q42" s="119" t="str">
        <f>VLOOKUP(A42,'[3]fie nguon'!$C$2:$O$348,13,0)</f>
        <v xml:space="preserve"> Trường ĐH Kinh tế, ĐHQG Hà Nội</v>
      </c>
      <c r="R42" s="119" t="str">
        <f>VLOOKUP(A42,'[3]fie nguon'!$C$2:$T$349,18,0)</f>
        <v>697/QĐ-ĐHKT ngày 19/03/2020</v>
      </c>
      <c r="S42" s="126">
        <v>3.1</v>
      </c>
      <c r="T42" s="128"/>
      <c r="U42" s="129">
        <v>8.3000000000000007</v>
      </c>
      <c r="V42" s="130"/>
      <c r="W42" s="126" t="s">
        <v>37</v>
      </c>
      <c r="X42" s="119" t="str">
        <f>VLOOKUP(A42,'[2]tong 2 dot'!$A$7:$K$379,11,0)</f>
        <v>3286/QĐ-ĐHKT ngày 7/12/2018</v>
      </c>
      <c r="Y42" s="128" t="str">
        <f>VLOOKUP(A42,[5]Sheet1!$A$1:$M$145,13,0)</f>
        <v>3736 /QĐ-ĐHKT ngày 8 tháng 12 năm 2020</v>
      </c>
      <c r="Z42" s="126" t="str">
        <f>VLOOKUP(A42,[5]Sheet1!$A$1:$E$145,5,0)</f>
        <v>PGS.TS. Hà Văn Hội</v>
      </c>
      <c r="AA42" s="126" t="str">
        <f>VLOOKUP(A42,[5]Sheet1!$A$1:$F$145,6,0)</f>
        <v>TS. Nguyễn Tiến Minh</v>
      </c>
      <c r="AB42" s="126" t="str">
        <f>VLOOKUP(A42,[5]Sheet1!$A$1:$G$145,7,0)</f>
        <v>PGS.TS. Phạm Thái Quốc</v>
      </c>
      <c r="AC42" s="126" t="str">
        <f>VLOOKUP(A42,[5]Sheet1!$A$1:$H$145,8,0)</f>
        <v>PGS.TS. Nguyễn Thị Kim Chi</v>
      </c>
      <c r="AD42" s="126" t="str">
        <f>VLOOKUP(A42,[5]Sheet1!$A$1:$I$145,9,0)</f>
        <v>TS. Từ Thúy Anh</v>
      </c>
      <c r="AE42" s="126" t="str">
        <f>VLOOKUP(A42,[5]Sheet1!$A$1:$L$146,12,0)</f>
        <v>ngày 24 tháng 12 năm 2020</v>
      </c>
      <c r="AF42" s="119" t="str">
        <f>VLOOKUP(A42,'DS 4.2020'!A43:AF193,32,)</f>
        <v>0916296689</v>
      </c>
      <c r="AG42" s="119" t="str">
        <f>VLOOKUP(A42,'DS 4.2020'!A43:AG193,33,0)</f>
        <v>hoangha16891@gmail.com</v>
      </c>
      <c r="AH42" s="133"/>
      <c r="AJ42" s="2" t="e">
        <f>VLOOKUP(A43,[1]QLKT!$AA$10:$AC$111,3,0)</f>
        <v>#N/A</v>
      </c>
      <c r="AK42" s="2" t="e">
        <f>VLOOKUP(A42,[4]Sheet1!$A$1:$E$81,5,0)</f>
        <v>#N/A</v>
      </c>
    </row>
    <row r="43" spans="1:37" ht="66">
      <c r="A43" s="21" t="str">
        <f t="shared" si="0"/>
        <v>Trịnh Thị Thu Hà 26/10/1989</v>
      </c>
      <c r="B43" s="119">
        <v>37</v>
      </c>
      <c r="C43" s="125">
        <f>VLOOKUP(A43,'[2]tong 2 dot'!$A$7:$C$359,3,0)</f>
        <v>18057522</v>
      </c>
      <c r="D43" s="121" t="s">
        <v>242</v>
      </c>
      <c r="E43" s="122" t="s">
        <v>243</v>
      </c>
      <c r="F43" s="123"/>
      <c r="G43" s="124" t="s">
        <v>244</v>
      </c>
      <c r="H43" s="119" t="str">
        <f>VLOOKUP(A43,'[2]tong 2 dot'!$A$7:$G$379,7,0)</f>
        <v>Thái Bình</v>
      </c>
      <c r="I43" s="119" t="str">
        <f>VLOOKUP(A43,'[2]tong 2 dot'!$A$7:$E$379,5,0)</f>
        <v>Nữ</v>
      </c>
      <c r="J43" s="119" t="s">
        <v>40</v>
      </c>
      <c r="K43" s="119" t="str">
        <f>VLOOKUP(A43,'[2]tong 2 dot'!$A$7:$J$379,10,0)</f>
        <v>QH-2018-E</v>
      </c>
      <c r="L43" s="119">
        <v>8340410</v>
      </c>
      <c r="M43" s="126"/>
      <c r="N43" s="126" t="s">
        <v>1208</v>
      </c>
      <c r="O43" s="119" t="str">
        <f>VLOOKUP(A43,'[3]fie nguon'!$C$2:$L$348,10,0)</f>
        <v>Quản lý chất lượng sản phẩm tại Tổng công ty lương thực miền Bắc</v>
      </c>
      <c r="P43" s="119" t="str">
        <f>VLOOKUP(A43,'[3]fie nguon'!$C$2:$N$348,12,0)</f>
        <v>PGS.TS Hà Văn Hội</v>
      </c>
      <c r="Q43" s="119" t="str">
        <f>VLOOKUP(A43,'[3]fie nguon'!$C$2:$O$348,13,0)</f>
        <v xml:space="preserve"> Trường ĐH Kinh tế, ĐHQG Hà Nội</v>
      </c>
      <c r="R43" s="119" t="str">
        <f>VLOOKUP(A43,'[3]fie nguon'!$C$2:$T$349,18,0)</f>
        <v>536/QĐ-ĐHKT ngày 19/03/2020</v>
      </c>
      <c r="S43" s="126">
        <v>3.37</v>
      </c>
      <c r="T43" s="128"/>
      <c r="U43" s="129">
        <v>8.6</v>
      </c>
      <c r="V43" s="130"/>
      <c r="W43" s="126" t="s">
        <v>33</v>
      </c>
      <c r="X43" s="119" t="str">
        <f>VLOOKUP(A43,'[2]tong 2 dot'!$A$7:$K$379,11,0)</f>
        <v>3286/QĐ-ĐHKT ngày 7/12/2018</v>
      </c>
      <c r="Y43" s="128" t="str">
        <f>VLOOKUP(A43,[5]Sheet1!$A$1:$M$145,13,0)</f>
        <v>4016 /QĐ-ĐHKT ngày 21 tháng 12 năm 2020</v>
      </c>
      <c r="Z43" s="126" t="str">
        <f>VLOOKUP(A43,[5]Sheet1!$A$1:$E$145,5,0)</f>
        <v>GS.TS. Phan Huy Đường</v>
      </c>
      <c r="AA43" s="126" t="str">
        <f>VLOOKUP(A43,[5]Sheet1!$A$1:$F$145,6,0)</f>
        <v>PGS.TS. Nguyễn Anh Tuấn</v>
      </c>
      <c r="AB43" s="126" t="str">
        <f>VLOOKUP(A43,[5]Sheet1!$A$1:$G$145,7,0)</f>
        <v>TS. Phạm Cảnh Huy</v>
      </c>
      <c r="AC43" s="126" t="str">
        <f>VLOOKUP(A43,[5]Sheet1!$A$1:$H$145,8,0)</f>
        <v>TS. Hoàng Triều Hoa</v>
      </c>
      <c r="AD43" s="126" t="str">
        <f>VLOOKUP(A43,[5]Sheet1!$A$1:$I$145,9,0)</f>
        <v>TS. Trần Quang Tuyến</v>
      </c>
      <c r="AE43" s="126" t="s">
        <v>1274</v>
      </c>
      <c r="AF43" s="119" t="e">
        <f>VLOOKUP(A43,'DS 4.2020'!A44:AF194,32,)</f>
        <v>#N/A</v>
      </c>
      <c r="AG43" s="119" t="e">
        <f>VLOOKUP(A43,'DS 4.2020'!A44:AG194,33,0)</f>
        <v>#N/A</v>
      </c>
      <c r="AH43" s="133"/>
      <c r="AJ43" s="2" t="e">
        <f>VLOOKUP(A44,[1]QLKT!$AA$10:$AC$111,3,0)</f>
        <v>#N/A</v>
      </c>
      <c r="AK43" s="2" t="e">
        <f>VLOOKUP(A43,[4]Sheet1!$A$1:$E$81,5,0)</f>
        <v>#N/A</v>
      </c>
    </row>
    <row r="44" spans="1:37" ht="66">
      <c r="A44" s="21" t="str">
        <f t="shared" si="0"/>
        <v>Trương Đức Hải 01/12/1990</v>
      </c>
      <c r="B44" s="119">
        <v>38</v>
      </c>
      <c r="C44" s="125">
        <f>VLOOKUP(A44,'[2]tong 2 dot'!$A$7:$C$359,3,0)</f>
        <v>18057640</v>
      </c>
      <c r="D44" s="121" t="s">
        <v>565</v>
      </c>
      <c r="E44" s="122" t="s">
        <v>566</v>
      </c>
      <c r="F44" s="123"/>
      <c r="G44" s="124" t="s">
        <v>567</v>
      </c>
      <c r="H44" s="119" t="str">
        <f>VLOOKUP(A44,'[2]tong 2 dot'!$A$7:$G$379,7,0)</f>
        <v>Hải Dương</v>
      </c>
      <c r="I44" s="119" t="str">
        <f>VLOOKUP(A44,'[2]tong 2 dot'!$A$7:$E$379,5,0)</f>
        <v>Nam</v>
      </c>
      <c r="J44" s="119" t="s">
        <v>970</v>
      </c>
      <c r="K44" s="119" t="str">
        <f>VLOOKUP(A44,'[2]tong 2 dot'!$A$7:$J$379,10,0)</f>
        <v>QH-2018-E</v>
      </c>
      <c r="L44" s="119">
        <v>8310106</v>
      </c>
      <c r="M44" s="126" t="s">
        <v>337</v>
      </c>
      <c r="N44" s="126" t="s">
        <v>1208</v>
      </c>
      <c r="O44" s="119" t="str">
        <f>VLOOKUP(A44,'[3]fie nguon'!$C$2:$L$348,10,0)</f>
        <v>Thu hút đầu tư trực tiếp nước ngoài vào tỉnh Hải Dương</v>
      </c>
      <c r="P44" s="119" t="str">
        <f>VLOOKUP(A44,'[3]fie nguon'!$C$2:$N$348,12,0)</f>
        <v>PGS.TS Nguyễn Thị Kim Chi</v>
      </c>
      <c r="Q44" s="119" t="str">
        <f>VLOOKUP(A44,'[3]fie nguon'!$C$2:$O$348,13,0)</f>
        <v xml:space="preserve"> Trường ĐH Kinh tế, ĐHQG Hà Nội</v>
      </c>
      <c r="R44" s="119" t="str">
        <f>VLOOKUP(A44,'[3]fie nguon'!$C$2:$T$349,18,0)</f>
        <v>698/QĐ-ĐHKT ngày 19/03/2020</v>
      </c>
      <c r="S44" s="126">
        <v>3.2</v>
      </c>
      <c r="T44" s="128"/>
      <c r="U44" s="129">
        <v>7.5</v>
      </c>
      <c r="V44" s="130"/>
      <c r="W44" s="126" t="s">
        <v>37</v>
      </c>
      <c r="X44" s="119" t="str">
        <f>VLOOKUP(A44,'[2]tong 2 dot'!$A$7:$K$379,11,0)</f>
        <v>3286/QĐ-ĐHKT ngày 7/12/2018</v>
      </c>
      <c r="Y44" s="128" t="str">
        <f>VLOOKUP(A44,[5]Sheet1!$A$1:$M$145,13,0)</f>
        <v>3731 /QĐ-ĐHKT ngày 8 tháng 12 năm 2020</v>
      </c>
      <c r="Z44" s="126" t="str">
        <f>VLOOKUP(A44,[5]Sheet1!$A$1:$E$145,5,0)</f>
        <v>PGS.TS. Nguyễn Anh Thu</v>
      </c>
      <c r="AA44" s="126" t="str">
        <f>VLOOKUP(A44,[5]Sheet1!$A$1:$F$145,6,0)</f>
        <v>TS. Vũ Thanh Hương</v>
      </c>
      <c r="AB44" s="126" t="str">
        <f>VLOOKUP(A44,[5]Sheet1!$A$1:$G$145,7,0)</f>
        <v>PGS.TS. Nguyễn Duy Dũng</v>
      </c>
      <c r="AC44" s="126" t="str">
        <f>VLOOKUP(A44,[5]Sheet1!$A$1:$H$145,8,0)</f>
        <v>TS. Phạm Thu Phương</v>
      </c>
      <c r="AD44" s="126" t="str">
        <f>VLOOKUP(A44,[5]Sheet1!$A$1:$I$145,9,0)</f>
        <v>PGS.TS. Doãn Kế Bôn</v>
      </c>
      <c r="AE44" s="126" t="str">
        <f>VLOOKUP(A44,[5]Sheet1!$A$1:$L$146,12,0)</f>
        <v>ngày 26 tháng 12 năm 2020</v>
      </c>
      <c r="AF44" s="119" t="str">
        <f>VLOOKUP(A44,'DS 4.2020'!A45:AF195,32,)</f>
        <v>0984550001</v>
      </c>
      <c r="AG44" s="119" t="str">
        <f>VLOOKUP(A44,'DS 4.2020'!A45:AG195,33,0)</f>
        <v>hai.truongduc@gmail.com</v>
      </c>
      <c r="AH44" s="133"/>
      <c r="AJ44" s="2" t="e">
        <f>VLOOKUP(A45,[1]QLKT!$AA$10:$AC$111,3,0)</f>
        <v>#N/A</v>
      </c>
      <c r="AK44" s="2" t="e">
        <f>VLOOKUP(A44,[4]Sheet1!$A$1:$E$81,5,0)</f>
        <v>#N/A</v>
      </c>
    </row>
    <row r="45" spans="1:37" ht="82.5">
      <c r="A45" s="21" t="str">
        <f t="shared" si="0"/>
        <v>Nguyễn Thị Bích Hạnh 27/08/1994</v>
      </c>
      <c r="B45" s="119">
        <v>39</v>
      </c>
      <c r="C45" s="125">
        <f>VLOOKUP(A45,'[2]tong 2 dot'!$A$7:$C$359,3,0)</f>
        <v>18057607</v>
      </c>
      <c r="D45" s="121" t="s">
        <v>460</v>
      </c>
      <c r="E45" s="122" t="s">
        <v>187</v>
      </c>
      <c r="F45" s="123"/>
      <c r="G45" s="124" t="s">
        <v>461</v>
      </c>
      <c r="H45" s="119" t="str">
        <f>VLOOKUP(A45,'[2]tong 2 dot'!$A$7:$G$379,7,0)</f>
        <v>Hà Nội</v>
      </c>
      <c r="I45" s="119" t="str">
        <f>VLOOKUP(A45,'[2]tong 2 dot'!$A$7:$E$379,5,0)</f>
        <v>Nữ</v>
      </c>
      <c r="J45" s="119" t="s">
        <v>251</v>
      </c>
      <c r="K45" s="119" t="str">
        <f>VLOOKUP(A45,'[2]tong 2 dot'!$A$7:$J$379,10,0)</f>
        <v>QH-2018-E</v>
      </c>
      <c r="L45" s="119">
        <v>8340101</v>
      </c>
      <c r="M45" s="126" t="s">
        <v>106</v>
      </c>
      <c r="N45" s="126" t="s">
        <v>1208</v>
      </c>
      <c r="O45" s="119" t="str">
        <f>VLOOKUP(A45,'[3]fie nguon'!$C$2:$L$348,10,0)</f>
        <v>Tác động của marketing nội bộ đến sự hài lòng của nhân viên tại Ngân hàng TMCP Công thương Việt Nam - Chi nhánh Đô Thành</v>
      </c>
      <c r="P45" s="119" t="str">
        <f>VLOOKUP(A45,'[3]fie nguon'!$C$2:$N$348,12,0)</f>
        <v>TS. Nguyễn Thu Hà</v>
      </c>
      <c r="Q45" s="119" t="str">
        <f>VLOOKUP(A45,'[3]fie nguon'!$C$2:$O$348,13,0)</f>
        <v xml:space="preserve"> Trường ĐH Kinh tế, ĐHQG Hà Nội</v>
      </c>
      <c r="R45" s="119" t="str">
        <f>VLOOKUP(A45,'[3]fie nguon'!$C$2:$T$349,18,0)</f>
        <v>599/QĐ-ĐHKT ngày 19/03/2020</v>
      </c>
      <c r="S45" s="126">
        <v>3.09</v>
      </c>
      <c r="T45" s="128"/>
      <c r="U45" s="129">
        <v>8.6</v>
      </c>
      <c r="V45" s="130"/>
      <c r="W45" s="126" t="s">
        <v>37</v>
      </c>
      <c r="X45" s="119" t="str">
        <f>VLOOKUP(A45,'[2]tong 2 dot'!$A$7:$K$379,11,0)</f>
        <v>3286/QĐ-ĐHKT ngày 7/12/2018</v>
      </c>
      <c r="Y45" s="128" t="str">
        <f>VLOOKUP(A45,[5]Sheet1!$A$1:$M$145,13,0)</f>
        <v>3856 /QĐ-ĐHKT ngày 14 tháng 12 năm 2020</v>
      </c>
      <c r="Z45" s="126" t="str">
        <f>VLOOKUP(A45,[5]Sheet1!$A$1:$E$145,5,0)</f>
        <v>PGS.TS. Nguyễn Mạnh Tuân</v>
      </c>
      <c r="AA45" s="126" t="str">
        <f>VLOOKUP(A45,[5]Sheet1!$A$1:$F$145,6,0)</f>
        <v>PGS.TS. Nguyễn Đăng Minh</v>
      </c>
      <c r="AB45" s="126" t="str">
        <f>VLOOKUP(A45,[5]Sheet1!$A$1:$G$145,7,0)</f>
        <v>PGS.TS. Vũ Hoàng Ngân</v>
      </c>
      <c r="AC45" s="126" t="str">
        <f>VLOOKUP(A45,[5]Sheet1!$A$1:$H$145,8,0)</f>
        <v>TS. Vũ Thị Minh Hiền</v>
      </c>
      <c r="AD45" s="126" t="str">
        <f>VLOOKUP(A45,[5]Sheet1!$A$1:$I$145,9,0)</f>
        <v>PGS.TS. Phạm Thu Hương</v>
      </c>
      <c r="AE45" s="126" t="str">
        <f>VLOOKUP(A45,[5]Sheet1!$A$1:$L$146,12,0)</f>
        <v>ngày 23 tháng 12 năm 2020</v>
      </c>
      <c r="AF45" s="119" t="str">
        <f>VLOOKUP(A45,'DS 4.2020'!A46:AF196,32,)</f>
        <v>0386666694</v>
      </c>
      <c r="AG45" s="119" t="str">
        <f>VLOOKUP(A45,'DS 4.2020'!A46:AG196,33,0)</f>
        <v>nguyenhanh278@gmail.com</v>
      </c>
      <c r="AH45" s="133"/>
      <c r="AJ45" s="2" t="str">
        <f>VLOOKUP(A46,[1]QLKT!$AA$10:$AC$111,3,0)</f>
        <v>a</v>
      </c>
      <c r="AK45" s="2" t="e">
        <f>VLOOKUP(A45,[4]Sheet1!$A$1:$E$81,5,0)</f>
        <v>#N/A</v>
      </c>
    </row>
    <row r="46" spans="1:37" ht="82.5">
      <c r="A46" s="21" t="str">
        <f t="shared" si="0"/>
        <v>Nguyễn Thị Mỹ Hạnh 21/10/1992</v>
      </c>
      <c r="B46" s="119">
        <v>40</v>
      </c>
      <c r="C46" s="125">
        <f>VLOOKUP(A46,'[2]tong 2 dot'!$A$7:$C$359,3,0)</f>
        <v>18057523</v>
      </c>
      <c r="D46" s="121" t="s">
        <v>186</v>
      </c>
      <c r="E46" s="122" t="s">
        <v>187</v>
      </c>
      <c r="F46" s="123"/>
      <c r="G46" s="124" t="s">
        <v>188</v>
      </c>
      <c r="H46" s="119" t="str">
        <f>VLOOKUP(A46,'[2]tong 2 dot'!$A$7:$G$379,7,0)</f>
        <v>Nghệ An</v>
      </c>
      <c r="I46" s="119" t="str">
        <f>VLOOKUP(A46,'[2]tong 2 dot'!$A$7:$E$379,5,0)</f>
        <v>Nữ</v>
      </c>
      <c r="J46" s="119" t="s">
        <v>40</v>
      </c>
      <c r="K46" s="119" t="str">
        <f>VLOOKUP(A46,'[2]tong 2 dot'!$A$7:$J$379,10,0)</f>
        <v>QH-2018-E</v>
      </c>
      <c r="L46" s="119">
        <v>8340410</v>
      </c>
      <c r="M46" s="126" t="s">
        <v>41</v>
      </c>
      <c r="N46" s="126" t="s">
        <v>1208</v>
      </c>
      <c r="O46" s="119" t="str">
        <f>VLOOKUP(A46,'[3]fie nguon'!$C$2:$L$348,10,0)</f>
        <v>Quản lý cho vay tại Ngân hàng Nông nghiệp và phát triển nông thôn Việt Nam - Chi nhánh huyện Nghi Lộc, tỉnh Nghệ An</v>
      </c>
      <c r="P46" s="119" t="str">
        <f>VLOOKUP(A46,'[3]fie nguon'!$C$2:$N$348,12,0)</f>
        <v>TS. Trần Đức Vui</v>
      </c>
      <c r="Q46" s="119" t="str">
        <f>VLOOKUP(A46,'[3]fie nguon'!$C$2:$O$348,13,0)</f>
        <v>Nguyên Cán bộ Trường ĐH Kinh tế, ĐHQGHN</v>
      </c>
      <c r="R46" s="119" t="str">
        <f>VLOOKUP(A46,'[3]fie nguon'!$C$2:$T$349,18,0)</f>
        <v>541/QĐ-ĐHKT ngày 19/03/2020</v>
      </c>
      <c r="S46" s="126">
        <v>3.12</v>
      </c>
      <c r="T46" s="128"/>
      <c r="U46" s="129">
        <v>8.5</v>
      </c>
      <c r="V46" s="130"/>
      <c r="W46" s="126" t="s">
        <v>33</v>
      </c>
      <c r="X46" s="119" t="str">
        <f>VLOOKUP(A46,'[2]tong 2 dot'!$A$7:$K$379,11,0)</f>
        <v>3286/QĐ-ĐHKT ngày 7/12/2018</v>
      </c>
      <c r="Y46" s="128" t="str">
        <f>VLOOKUP(A46,[5]Sheet1!$A$1:$M$145,13,0)</f>
        <v>4010 /QĐ-ĐHKT ngày 21 tháng 12 năm 2020</v>
      </c>
      <c r="Z46" s="126" t="str">
        <f>VLOOKUP(A46,[5]Sheet1!$A$1:$E$145,5,0)</f>
        <v>PGS.TS. Nguyễn Trúc Lê</v>
      </c>
      <c r="AA46" s="126" t="str">
        <f>VLOOKUP(A46,[5]Sheet1!$A$1:$F$145,6,0)</f>
        <v>TS. Hoàng Ngọc Hải</v>
      </c>
      <c r="AB46" s="126" t="str">
        <f>VLOOKUP(A46,[5]Sheet1!$A$1:$G$145,7,0)</f>
        <v>TS. Nguyễn Đình Tiến</v>
      </c>
      <c r="AC46" s="126" t="str">
        <f>VLOOKUP(A46,[5]Sheet1!$A$1:$H$145,8,0)</f>
        <v>TS. Nguyễn Thị Lan Hương</v>
      </c>
      <c r="AD46" s="126" t="str">
        <f>VLOOKUP(A46,[5]Sheet1!$A$1:$I$145,9,0)</f>
        <v>TS. Nguyễn Hữu Hiểu</v>
      </c>
      <c r="AE46" s="126" t="s">
        <v>1276</v>
      </c>
      <c r="AF46" s="119" t="e">
        <f>VLOOKUP(A46,'DS 4.2020'!A47:AF197,32,)</f>
        <v>#N/A</v>
      </c>
      <c r="AG46" s="119" t="e">
        <f>VLOOKUP(A46,'DS 4.2020'!A47:AG197,33,0)</f>
        <v>#N/A</v>
      </c>
      <c r="AH46" s="133"/>
      <c r="AJ46" s="2" t="e">
        <f>VLOOKUP(A47,[1]QLKT!$AA$10:$AC$111,3,0)</f>
        <v>#N/A</v>
      </c>
      <c r="AK46" s="2" t="e">
        <f>VLOOKUP(A46,[4]Sheet1!$A$1:$E$81,5,0)</f>
        <v>#N/A</v>
      </c>
    </row>
    <row r="47" spans="1:37" ht="66">
      <c r="A47" s="21" t="str">
        <f t="shared" si="0"/>
        <v>Trần Hồng Hạnh 29/04/1994</v>
      </c>
      <c r="B47" s="119">
        <v>41</v>
      </c>
      <c r="C47" s="125">
        <f>VLOOKUP(A47,'[2]tong 2 dot'!$A$7:$C$359,3,0)</f>
        <v>18057641</v>
      </c>
      <c r="D47" s="121" t="s">
        <v>428</v>
      </c>
      <c r="E47" s="122" t="s">
        <v>187</v>
      </c>
      <c r="F47" s="123"/>
      <c r="G47" s="124" t="s">
        <v>429</v>
      </c>
      <c r="H47" s="119" t="str">
        <f>VLOOKUP(A47,'[2]tong 2 dot'!$A$7:$G$379,7,0)</f>
        <v>Thái Nguyên</v>
      </c>
      <c r="I47" s="119" t="str">
        <f>VLOOKUP(A47,'[2]tong 2 dot'!$A$7:$E$379,5,0)</f>
        <v>Nữ</v>
      </c>
      <c r="J47" s="119" t="s">
        <v>970</v>
      </c>
      <c r="K47" s="119" t="str">
        <f>VLOOKUP(A47,'[2]tong 2 dot'!$A$7:$J$379,10,0)</f>
        <v>QH-2018-E</v>
      </c>
      <c r="L47" s="119">
        <v>8310106</v>
      </c>
      <c r="M47" s="126" t="s">
        <v>337</v>
      </c>
      <c r="N47" s="126" t="s">
        <v>1208</v>
      </c>
      <c r="O47" s="119" t="str">
        <f>VLOOKUP(A47,'[3]fie nguon'!$C$2:$L$348,10,0)</f>
        <v>Các nhân tố tác động đến thu hút FDI vào tỉnh Thái Nguyên</v>
      </c>
      <c r="P47" s="119" t="str">
        <f>VLOOKUP(A47,'[3]fie nguon'!$C$2:$N$348,12,0)</f>
        <v>TS Phạm Thu Phương</v>
      </c>
      <c r="Q47" s="119" t="str">
        <f>VLOOKUP(A47,'[3]fie nguon'!$C$2:$O$348,13,0)</f>
        <v xml:space="preserve"> Trường ĐH Kinh tế, ĐHQG Hà Nội</v>
      </c>
      <c r="R47" s="119" t="str">
        <f>VLOOKUP(A47,'[3]fie nguon'!$C$2:$T$349,18,0)</f>
        <v>699/QĐ-ĐHKT ngày 19/03/2020</v>
      </c>
      <c r="S47" s="126">
        <v>3.54</v>
      </c>
      <c r="T47" s="128"/>
      <c r="U47" s="129">
        <v>8.3000000000000007</v>
      </c>
      <c r="V47" s="130"/>
      <c r="W47" s="126" t="s">
        <v>37</v>
      </c>
      <c r="X47" s="119" t="str">
        <f>VLOOKUP(A47,'[2]tong 2 dot'!$A$7:$K$379,11,0)</f>
        <v>3286/QĐ-ĐHKT ngày 7/12/2018</v>
      </c>
      <c r="Y47" s="128" t="str">
        <f>VLOOKUP(A47,[5]Sheet1!$A$1:$M$145,13,0)</f>
        <v>3732 /QĐ-ĐHKT ngày 8 tháng 12 năm 2020</v>
      </c>
      <c r="Z47" s="126" t="str">
        <f>VLOOKUP(A47,[5]Sheet1!$A$1:$E$145,5,0)</f>
        <v>PGS.TS. Hà Văn Hội</v>
      </c>
      <c r="AA47" s="126" t="str">
        <f>VLOOKUP(A47,[5]Sheet1!$A$1:$F$145,6,0)</f>
        <v>PGS.TS. Phạm Thái Quốc</v>
      </c>
      <c r="AB47" s="126" t="str">
        <f>VLOOKUP(A47,[5]Sheet1!$A$1:$G$145,7,0)</f>
        <v>TS. Từ Thúy Anh</v>
      </c>
      <c r="AC47" s="126" t="str">
        <f>VLOOKUP(A47,[5]Sheet1!$A$1:$H$145,8,0)</f>
        <v>PGS.TS. Nguyễn Thị Kim Chi</v>
      </c>
      <c r="AD47" s="126" t="str">
        <f>VLOOKUP(A47,[5]Sheet1!$A$1:$I$145,9,0)</f>
        <v>TS. Nguyễn Tiến Minh</v>
      </c>
      <c r="AE47" s="126" t="str">
        <f>VLOOKUP(A47,[5]Sheet1!$A$1:$L$146,12,0)</f>
        <v>ngày 24 tháng 12 năm 2020</v>
      </c>
      <c r="AF47" s="119" t="str">
        <f>VLOOKUP(A47,'DS 4.2020'!A48:AF198,32,)</f>
        <v>0898383456</v>
      </c>
      <c r="AG47" s="119" t="str">
        <f>VLOOKUP(A47,'DS 4.2020'!A48:AG198,33,0)</f>
        <v>tranhonghanh.neu@gmail.com</v>
      </c>
      <c r="AH47" s="134"/>
      <c r="AJ47" s="2" t="e">
        <f>VLOOKUP(A48,[1]QLKT!$AA$10:$AC$111,3,0)</f>
        <v>#N/A</v>
      </c>
      <c r="AK47" s="2" t="e">
        <f>VLOOKUP(A47,[4]Sheet1!$A$1:$E$81,5,0)</f>
        <v>#N/A</v>
      </c>
    </row>
    <row r="48" spans="1:37" ht="66">
      <c r="A48" s="21" t="str">
        <f t="shared" si="0"/>
        <v>Trần Thị Thu Hằng 22/08/1995</v>
      </c>
      <c r="B48" s="119">
        <v>42</v>
      </c>
      <c r="C48" s="125">
        <f>VLOOKUP(A48,'[2]tong 2 dot'!$A$7:$C$359,3,0)</f>
        <v>18057642</v>
      </c>
      <c r="D48" s="121" t="s">
        <v>1049</v>
      </c>
      <c r="E48" s="122" t="s">
        <v>1050</v>
      </c>
      <c r="F48" s="123"/>
      <c r="G48" s="124" t="s">
        <v>1051</v>
      </c>
      <c r="H48" s="119" t="str">
        <f>VLOOKUP(A48,'[2]tong 2 dot'!$A$7:$G$379,7,0)</f>
        <v>Phú Thọ</v>
      </c>
      <c r="I48" s="119" t="str">
        <f>VLOOKUP(A48,'[2]tong 2 dot'!$A$7:$E$379,5,0)</f>
        <v>Nữ</v>
      </c>
      <c r="J48" s="119" t="s">
        <v>970</v>
      </c>
      <c r="K48" s="119" t="str">
        <f>VLOOKUP(A48,'[2]tong 2 dot'!$A$7:$J$379,10,0)</f>
        <v>QH-2018-E</v>
      </c>
      <c r="L48" s="119">
        <v>8310106</v>
      </c>
      <c r="M48" s="126" t="s">
        <v>337</v>
      </c>
      <c r="N48" s="126" t="s">
        <v>1208</v>
      </c>
      <c r="O48" s="119" t="str">
        <f>VLOOKUP(A48,'[3]fie nguon'!$C$2:$L$348,10,0)</f>
        <v>Phát triển ngân hàng số tại Việt Nam trong bối cảnh hội nhập kinh tế quốc tế</v>
      </c>
      <c r="P48" s="119" t="str">
        <f>VLOOKUP(A48,'[3]fie nguon'!$C$2:$N$348,12,0)</f>
        <v>TS Nguyễn Cẩm Nhung</v>
      </c>
      <c r="Q48" s="119" t="str">
        <f>VLOOKUP(A48,'[3]fie nguon'!$C$2:$O$348,13,0)</f>
        <v xml:space="preserve"> Trường ĐH Kinh tế, ĐHQG Hà Nội</v>
      </c>
      <c r="R48" s="119" t="str">
        <f>VLOOKUP(A48,'[3]fie nguon'!$C$2:$T$349,18,0)</f>
        <v>700/QĐ-ĐHKT ngày 19/03/2020</v>
      </c>
      <c r="S48" s="126">
        <v>3.32</v>
      </c>
      <c r="T48" s="128"/>
      <c r="U48" s="129">
        <v>8.5</v>
      </c>
      <c r="V48" s="130"/>
      <c r="W48" s="126" t="s">
        <v>33</v>
      </c>
      <c r="X48" s="119" t="str">
        <f>VLOOKUP(A48,'[2]tong 2 dot'!$A$7:$K$379,11,0)</f>
        <v>3286/QĐ-ĐHKT ngày 7/12/2018</v>
      </c>
      <c r="Y48" s="128" t="str">
        <f>VLOOKUP(A48,[5]Sheet1!$A$1:$M$145,13,0)</f>
        <v>3734 /QĐ-ĐHKT ngày 8 tháng 12 năm 2020</v>
      </c>
      <c r="Z48" s="126" t="str">
        <f>VLOOKUP(A48,[5]Sheet1!$A$1:$E$145,5,0)</f>
        <v>PGS.TS. Hà Văn Hội</v>
      </c>
      <c r="AA48" s="126" t="str">
        <f>VLOOKUP(A48,[5]Sheet1!$A$1:$F$145,6,0)</f>
        <v>TS. Từ Thúy Anh</v>
      </c>
      <c r="AB48" s="126" t="str">
        <f>VLOOKUP(A48,[5]Sheet1!$A$1:$G$145,7,0)</f>
        <v>PGS.TS. Phạm Thái Quốc</v>
      </c>
      <c r="AC48" s="126" t="str">
        <f>VLOOKUP(A48,[5]Sheet1!$A$1:$H$145,8,0)</f>
        <v>PGS.TS. Nguyễn Thị Kim Chi</v>
      </c>
      <c r="AD48" s="126" t="str">
        <f>VLOOKUP(A48,[5]Sheet1!$A$1:$I$145,9,0)</f>
        <v>TS. Nguyễn Tiến Minh</v>
      </c>
      <c r="AE48" s="126" t="str">
        <f>VLOOKUP(A48,[5]Sheet1!$A$1:$L$146,12,0)</f>
        <v>ngày 24 tháng 12 năm 2020</v>
      </c>
      <c r="AF48" s="119" t="str">
        <f>VLOOKUP(A48,'DS 4.2020'!A49:AF199,32,)</f>
        <v>0971457078</v>
      </c>
      <c r="AG48" s="119" t="str">
        <f>VLOOKUP(A48,'DS 4.2020'!A49:AG199,33,0)</f>
        <v>hangsora95@gmail.com</v>
      </c>
      <c r="AH48" s="133"/>
      <c r="AJ48" s="2" t="str">
        <f>VLOOKUP(A49,[1]QLKT!$AA$10:$AC$111,3,0)</f>
        <v>a</v>
      </c>
      <c r="AK48" s="2" t="e">
        <f>VLOOKUP(A48,[4]Sheet1!$A$1:$E$81,5,0)</f>
        <v>#N/A</v>
      </c>
    </row>
    <row r="49" spans="1:37" ht="66">
      <c r="A49" s="21" t="str">
        <f t="shared" si="0"/>
        <v>Chu Thị Hân 21/10/1994</v>
      </c>
      <c r="B49" s="119">
        <v>43</v>
      </c>
      <c r="C49" s="125">
        <v>18057110</v>
      </c>
      <c r="D49" s="121" t="s">
        <v>92</v>
      </c>
      <c r="E49" s="122" t="s">
        <v>93</v>
      </c>
      <c r="F49" s="123"/>
      <c r="G49" s="124" t="s">
        <v>94</v>
      </c>
      <c r="H49" s="119" t="s">
        <v>46</v>
      </c>
      <c r="I49" s="119" t="s">
        <v>35</v>
      </c>
      <c r="J49" s="119" t="s">
        <v>40</v>
      </c>
      <c r="K49" s="119" t="s">
        <v>47</v>
      </c>
      <c r="L49" s="119">
        <v>8340410</v>
      </c>
      <c r="M49" s="126" t="s">
        <v>41</v>
      </c>
      <c r="N49" s="126" t="s">
        <v>1208</v>
      </c>
      <c r="O49" s="119" t="str">
        <f>VLOOKUP(A49,'[3]fie nguon'!$C$2:$L$348,10,0)</f>
        <v>Quản lý chi thường xuyên ngân sách nhà nước cho giáo dục huyện Thanh Oai, thành phố Hà Nội</v>
      </c>
      <c r="P49" s="119" t="str">
        <f>VLOOKUP(A49,'[3]fie nguon'!$C$2:$N$348,12,0)</f>
        <v>TS. Nguyễn Thị Thu Hoài</v>
      </c>
      <c r="Q49" s="119" t="str">
        <f>VLOOKUP(A49,'[3]fie nguon'!$C$2:$O$348,13,0)</f>
        <v xml:space="preserve"> Trường ĐH Kinh tế, ĐHQG Hà Nội</v>
      </c>
      <c r="R49" s="119" t="str">
        <f>VLOOKUP(A49,'[3]fie nguon'!$C$2:$T$349,18,0)</f>
        <v>538/QĐ-ĐHKT ngày 19/03/2020</v>
      </c>
      <c r="S49" s="126">
        <v>3.36</v>
      </c>
      <c r="T49" s="128"/>
      <c r="U49" s="129">
        <v>8.5</v>
      </c>
      <c r="V49" s="130"/>
      <c r="W49" s="126" t="s">
        <v>33</v>
      </c>
      <c r="X49" s="119" t="s">
        <v>48</v>
      </c>
      <c r="Y49" s="128" t="str">
        <f>VLOOKUP(A49,[5]Sheet1!$A$1:$M$145,13,0)</f>
        <v>3983 /QĐ-ĐHKT ngày 21 tháng 12 năm 2020</v>
      </c>
      <c r="Z49" s="126" t="str">
        <f>VLOOKUP(A49,[5]Sheet1!$A$1:$E$145,5,0)</f>
        <v>PGS.TS. Phạm Văn Dũng</v>
      </c>
      <c r="AA49" s="126" t="str">
        <f>VLOOKUP(A49,[5]Sheet1!$A$1:$F$145,6,0)</f>
        <v>PGS.TS. Đặng Thị Phương Hoa</v>
      </c>
      <c r="AB49" s="126" t="str">
        <f>VLOOKUP(A49,[5]Sheet1!$A$1:$G$145,7,0)</f>
        <v>TS. Nguyễn Xuân Đông</v>
      </c>
      <c r="AC49" s="126" t="str">
        <f>VLOOKUP(A49,[5]Sheet1!$A$1:$H$145,8,0)</f>
        <v>TS. Hoàng Triều Hoa</v>
      </c>
      <c r="AD49" s="126" t="str">
        <f>VLOOKUP(A49,[5]Sheet1!$A$1:$I$145,9,0)</f>
        <v>TS. Đàm Sơn Toại</v>
      </c>
      <c r="AE49" s="126" t="str">
        <f>VLOOKUP(A49,[5]Sheet1!$A$1:$L$146,12,0)</f>
        <v>ngày 6 tháng 1 năm 2021</v>
      </c>
      <c r="AF49" s="119" t="e">
        <f>VLOOKUP(A49,'DS 4.2020'!A50:AF200,32,)</f>
        <v>#N/A</v>
      </c>
      <c r="AG49" s="119" t="e">
        <f>VLOOKUP(A49,'DS 4.2020'!A50:AG200,33,0)</f>
        <v>#N/A</v>
      </c>
      <c r="AH49" s="133"/>
      <c r="AJ49" s="2" t="str">
        <f>VLOOKUP(A50,[1]QLKT!$AA$10:$AC$111,3,0)</f>
        <v>a</v>
      </c>
      <c r="AK49" s="2" t="e">
        <f>VLOOKUP(A49,[4]Sheet1!$A$1:$E$81,5,0)</f>
        <v>#N/A</v>
      </c>
    </row>
    <row r="50" spans="1:37" ht="66">
      <c r="A50" s="21" t="str">
        <f t="shared" si="0"/>
        <v>Hà Thị Thanh Hậu 05/11/1981</v>
      </c>
      <c r="B50" s="119">
        <v>44</v>
      </c>
      <c r="C50" s="125">
        <f>VLOOKUP(A50,'[2]tong 2 dot'!$A$7:$C$359,3,0)</f>
        <v>18057527</v>
      </c>
      <c r="D50" s="121" t="s">
        <v>87</v>
      </c>
      <c r="E50" s="122" t="s">
        <v>88</v>
      </c>
      <c r="F50" s="123"/>
      <c r="G50" s="124" t="s">
        <v>89</v>
      </c>
      <c r="H50" s="119" t="str">
        <f>VLOOKUP(A50,'[2]tong 2 dot'!$A$7:$G$379,7,0)</f>
        <v>Phú Thọ</v>
      </c>
      <c r="I50" s="119" t="str">
        <f>VLOOKUP(A50,'[2]tong 2 dot'!$A$7:$E$379,5,0)</f>
        <v>Nữ</v>
      </c>
      <c r="J50" s="119" t="s">
        <v>40</v>
      </c>
      <c r="K50" s="119" t="str">
        <f>VLOOKUP(A50,'[2]tong 2 dot'!$A$7:$J$379,10,0)</f>
        <v>QH-2018-E</v>
      </c>
      <c r="L50" s="119">
        <v>8340410</v>
      </c>
      <c r="M50" s="126" t="s">
        <v>41</v>
      </c>
      <c r="N50" s="126" t="s">
        <v>1208</v>
      </c>
      <c r="O50" s="119" t="str">
        <f>VLOOKUP(A50,'[3]fie nguon'!$C$2:$L$348,10,0)</f>
        <v>Quản lý vốn tại Công ty Cổ phần máy - thiết bị dầu khí</v>
      </c>
      <c r="P50" s="119" t="str">
        <f>VLOOKUP(A50,'[3]fie nguon'!$C$2:$N$348,12,0)</f>
        <v>GS.TS Phan Huy Đường</v>
      </c>
      <c r="Q50" s="119" t="str">
        <f>VLOOKUP(A50,'[3]fie nguon'!$C$2:$O$348,13,0)</f>
        <v xml:space="preserve"> Trường ĐH Kinh tế, ĐHQG Hà Nội</v>
      </c>
      <c r="R50" s="119" t="str">
        <f>VLOOKUP(A50,'[3]fie nguon'!$C$2:$T$349,18,0)</f>
        <v>542/QĐ-ĐHKT ngày 19/03/2020</v>
      </c>
      <c r="S50" s="126">
        <v>3.45</v>
      </c>
      <c r="T50" s="128"/>
      <c r="U50" s="129">
        <v>8.8000000000000007</v>
      </c>
      <c r="V50" s="130"/>
      <c r="W50" s="126" t="s">
        <v>33</v>
      </c>
      <c r="X50" s="119" t="str">
        <f>VLOOKUP(A50,'[2]tong 2 dot'!$A$7:$K$379,11,0)</f>
        <v>3286/QĐ-ĐHKT ngày 7/12/2018</v>
      </c>
      <c r="Y50" s="128" t="str">
        <f>VLOOKUP(A50,[5]Sheet1!$A$1:$M$145,13,0)</f>
        <v>3997 /QĐ-ĐHKT ngày 21 tháng 12 năm 2020</v>
      </c>
      <c r="Z50" s="126" t="str">
        <f>VLOOKUP(A50,[5]Sheet1!$A$1:$E$145,5,0)</f>
        <v>PGS.TS. Phạm Văn Dũng</v>
      </c>
      <c r="AA50" s="126" t="str">
        <f>VLOOKUP(A50,[5]Sheet1!$A$1:$F$145,6,0)</f>
        <v>TS. Lưu Quốc Đạt</v>
      </c>
      <c r="AB50" s="126" t="str">
        <f>VLOOKUP(A50,[5]Sheet1!$A$1:$G$145,7,0)</f>
        <v>TS. Nguyễn Viết Đăng</v>
      </c>
      <c r="AC50" s="126" t="str">
        <f>VLOOKUP(A50,[5]Sheet1!$A$1:$H$145,8,0)</f>
        <v>TS. Hoàng Thị Hương</v>
      </c>
      <c r="AD50" s="126" t="str">
        <f>VLOOKUP(A50,[5]Sheet1!$A$1:$I$145,9,0)</f>
        <v>TS. Phan Trung Chính</v>
      </c>
      <c r="AE50" s="126" t="str">
        <f>VLOOKUP(A50,[5]Sheet1!$A$1:$L$146,12,0)</f>
        <v>ngày 5 tháng 1 năm 2021</v>
      </c>
      <c r="AF50" s="119" t="e">
        <f>VLOOKUP(A50,'DS 4.2020'!A51:AF201,32,)</f>
        <v>#N/A</v>
      </c>
      <c r="AG50" s="119" t="e">
        <f>VLOOKUP(A50,'DS 4.2020'!A51:AG201,33,0)</f>
        <v>#N/A</v>
      </c>
      <c r="AH50" s="133"/>
      <c r="AJ50" s="2" t="str">
        <f>VLOOKUP(A51,[1]QLKT!$AA$10:$AC$111,3,0)</f>
        <v>a</v>
      </c>
      <c r="AK50" s="2" t="e">
        <f>VLOOKUP(A50,[4]Sheet1!$A$1:$E$81,5,0)</f>
        <v>#N/A</v>
      </c>
    </row>
    <row r="51" spans="1:37" ht="66">
      <c r="A51" s="21" t="str">
        <f t="shared" si="0"/>
        <v>Lê Đình Hiệu 18/03/1975</v>
      </c>
      <c r="B51" s="119">
        <v>45</v>
      </c>
      <c r="C51" s="125">
        <f>VLOOKUP(A51,'[2]tong 2 dot'!$A$7:$C$359,3,0)</f>
        <v>18057529</v>
      </c>
      <c r="D51" s="121" t="s">
        <v>181</v>
      </c>
      <c r="E51" s="122" t="s">
        <v>182</v>
      </c>
      <c r="F51" s="123"/>
      <c r="G51" s="124" t="s">
        <v>183</v>
      </c>
      <c r="H51" s="119" t="str">
        <f>VLOOKUP(A51,'[2]tong 2 dot'!$A$7:$G$379,7,0)</f>
        <v>Thanh Hóa</v>
      </c>
      <c r="I51" s="119" t="str">
        <f>VLOOKUP(A51,'[2]tong 2 dot'!$A$7:$E$379,5,0)</f>
        <v>Nam</v>
      </c>
      <c r="J51" s="119" t="s">
        <v>40</v>
      </c>
      <c r="K51" s="119" t="str">
        <f>VLOOKUP(A51,'[2]tong 2 dot'!$A$7:$J$379,10,0)</f>
        <v>QH-2018-E</v>
      </c>
      <c r="L51" s="119">
        <v>8340410</v>
      </c>
      <c r="M51" s="126" t="s">
        <v>41</v>
      </c>
      <c r="N51" s="126" t="s">
        <v>1208</v>
      </c>
      <c r="O51" s="119" t="str">
        <f>VLOOKUP(A51,'[3]fie nguon'!$C$2:$L$348,10,0)</f>
        <v>Quản lý tài chính tại Công ty cổ phần thủy điện Nậm Chiến</v>
      </c>
      <c r="P51" s="119" t="str">
        <f>VLOOKUP(A51,'[3]fie nguon'!$C$2:$N$348,12,0)</f>
        <v>GS.TS Phan Huy Đường</v>
      </c>
      <c r="Q51" s="119" t="str">
        <f>VLOOKUP(A51,'[3]fie nguon'!$C$2:$O$348,13,0)</f>
        <v xml:space="preserve"> Trường ĐH Kinh tế, ĐHQG Hà Nội</v>
      </c>
      <c r="R51" s="119" t="str">
        <f>VLOOKUP(A51,'[3]fie nguon'!$C$2:$T$349,18,0)</f>
        <v>543/QĐ-ĐHKT ngày 19/03/2020</v>
      </c>
      <c r="S51" s="126">
        <v>3.21</v>
      </c>
      <c r="T51" s="128"/>
      <c r="U51" s="129">
        <v>8.6999999999999993</v>
      </c>
      <c r="V51" s="130"/>
      <c r="W51" s="126" t="s">
        <v>36</v>
      </c>
      <c r="X51" s="119" t="str">
        <f>VLOOKUP(A51,'[2]tong 2 dot'!$A$7:$K$379,11,0)</f>
        <v>3286/QĐ-ĐHKT ngày 7/12/2018</v>
      </c>
      <c r="Y51" s="128" t="str">
        <f>VLOOKUP(A51,[5]Sheet1!$A$1:$M$145,13,0)</f>
        <v>3993 /QĐ-ĐHKT ngày 21 tháng 12 năm 2020</v>
      </c>
      <c r="Z51" s="126" t="str">
        <f>VLOOKUP(A51,[5]Sheet1!$A$1:$E$145,5,0)</f>
        <v>PGS.TS. Phạm Văn Dũng</v>
      </c>
      <c r="AA51" s="126" t="str">
        <f>VLOOKUP(A51,[5]Sheet1!$A$1:$F$145,6,0)</f>
        <v>TS. Nguyễn Viết Đăng</v>
      </c>
      <c r="AB51" s="126" t="str">
        <f>VLOOKUP(A51,[5]Sheet1!$A$1:$G$145,7,0)</f>
        <v>TS. Phan Trung Chính</v>
      </c>
      <c r="AC51" s="126" t="str">
        <f>VLOOKUP(A51,[5]Sheet1!$A$1:$H$145,8,0)</f>
        <v>TS. Hoàng Thị Hương</v>
      </c>
      <c r="AD51" s="126" t="str">
        <f>VLOOKUP(A51,[5]Sheet1!$A$1:$I$145,9,0)</f>
        <v>TS. Lưu Quốc Đạt</v>
      </c>
      <c r="AE51" s="126" t="str">
        <f>VLOOKUP(A51,[5]Sheet1!$A$1:$L$146,12,0)</f>
        <v>ngày 5 tháng 1 năm 2021</v>
      </c>
      <c r="AF51" s="119" t="e">
        <f>VLOOKUP(A51,'DS 4.2020'!A52:AF202,32,)</f>
        <v>#N/A</v>
      </c>
      <c r="AG51" s="119" t="e">
        <f>VLOOKUP(A51,'DS 4.2020'!A52:AG202,33,0)</f>
        <v>#N/A</v>
      </c>
      <c r="AH51" s="133"/>
      <c r="AJ51" s="2" t="str">
        <f>VLOOKUP(A52,[1]QLKT!$AA$10:$AC$111,3,0)</f>
        <v>a</v>
      </c>
      <c r="AK51" s="2" t="e">
        <f>VLOOKUP(A51,[4]Sheet1!$A$1:$E$81,5,0)</f>
        <v>#N/A</v>
      </c>
    </row>
    <row r="52" spans="1:37" ht="66">
      <c r="A52" s="21" t="str">
        <f t="shared" si="0"/>
        <v>Nguyễn Thị Thúy Hoa 20/04/1991</v>
      </c>
      <c r="B52" s="119">
        <v>46</v>
      </c>
      <c r="C52" s="125">
        <f>VLOOKUP(A52,'[2]tong 2 dot'!$A$7:$C$359,3,0)</f>
        <v>18057531</v>
      </c>
      <c r="D52" s="121" t="s">
        <v>208</v>
      </c>
      <c r="E52" s="122" t="s">
        <v>210</v>
      </c>
      <c r="F52" s="123"/>
      <c r="G52" s="135" t="s">
        <v>209</v>
      </c>
      <c r="H52" s="119" t="str">
        <f>VLOOKUP(A52,'[2]tong 2 dot'!$A$7:$G$379,7,0)</f>
        <v>Bắc Ninh</v>
      </c>
      <c r="I52" s="119" t="str">
        <f>VLOOKUP(A52,'[2]tong 2 dot'!$A$7:$E$379,5,0)</f>
        <v>Nữ</v>
      </c>
      <c r="J52" s="119" t="s">
        <v>40</v>
      </c>
      <c r="K52" s="119" t="str">
        <f>VLOOKUP(A52,'[2]tong 2 dot'!$A$7:$J$379,10,0)</f>
        <v>QH-2018-E</v>
      </c>
      <c r="L52" s="119">
        <v>8340410</v>
      </c>
      <c r="M52" s="126" t="s">
        <v>41</v>
      </c>
      <c r="N52" s="126" t="s">
        <v>1208</v>
      </c>
      <c r="O52" s="119" t="str">
        <f>VLOOKUP(A52,'[3]fie nguon'!$C$2:$L$348,10,0)</f>
        <v>Thực hiện chính sách ưu đãi người có công với cách mạng ở Tỉnh Bắc Ninh</v>
      </c>
      <c r="P52" s="119" t="str">
        <f>VLOOKUP(A52,'[3]fie nguon'!$C$2:$N$348,12,0)</f>
        <v>TS. Hoàng Triều Hoa</v>
      </c>
      <c r="Q52" s="119" t="str">
        <f>VLOOKUP(A52,'[3]fie nguon'!$C$2:$O$348,13,0)</f>
        <v xml:space="preserve"> Trường ĐH Kinh tế, ĐHQG Hà Nội</v>
      </c>
      <c r="R52" s="119" t="str">
        <f>VLOOKUP(A52,'[3]fie nguon'!$C$2:$T$349,18,0)</f>
        <v>544/QĐ-ĐHKT ngày 19/03/2020</v>
      </c>
      <c r="S52" s="126">
        <v>3.23</v>
      </c>
      <c r="T52" s="128"/>
      <c r="U52" s="129">
        <v>8.6999999999999993</v>
      </c>
      <c r="V52" s="130"/>
      <c r="W52" s="126" t="s">
        <v>33</v>
      </c>
      <c r="X52" s="119" t="str">
        <f>VLOOKUP(A52,'[2]tong 2 dot'!$A$7:$K$379,11,0)</f>
        <v>3286/QĐ-ĐHKT ngày 7/12/2018</v>
      </c>
      <c r="Y52" s="128" t="str">
        <f>VLOOKUP(A52,[5]Sheet1!$A$1:$M$145,13,0)</f>
        <v>3994 /QĐ-ĐHKT ngày 21 tháng 12 năm 2020</v>
      </c>
      <c r="Z52" s="126" t="str">
        <f>VLOOKUP(A52,[5]Sheet1!$A$1:$E$145,5,0)</f>
        <v>PGS.TS. Phạm Văn Dũng</v>
      </c>
      <c r="AA52" s="126" t="str">
        <f>VLOOKUP(A52,[5]Sheet1!$A$1:$F$145,6,0)</f>
        <v>TS. Lưu Quốc Đạt</v>
      </c>
      <c r="AB52" s="126" t="str">
        <f>VLOOKUP(A52,[5]Sheet1!$A$1:$G$145,7,0)</f>
        <v>TS. Phan Trung Chính</v>
      </c>
      <c r="AC52" s="126" t="str">
        <f>VLOOKUP(A52,[5]Sheet1!$A$1:$H$145,8,0)</f>
        <v>TS. Hoàng Thị Hương</v>
      </c>
      <c r="AD52" s="126" t="str">
        <f>VLOOKUP(A52,[5]Sheet1!$A$1:$I$145,9,0)</f>
        <v>TS. Nguyễn Viết Đăng</v>
      </c>
      <c r="AE52" s="126" t="str">
        <f>VLOOKUP(A52,[5]Sheet1!$A$1:$L$146,12,0)</f>
        <v>ngày 5 tháng 1 năm 2021</v>
      </c>
      <c r="AF52" s="119" t="e">
        <f>VLOOKUP(A52,'DS 4.2020'!A53:AF203,32,)</f>
        <v>#N/A</v>
      </c>
      <c r="AG52" s="119" t="e">
        <f>VLOOKUP(A52,'DS 4.2020'!A53:AG203,33,0)</f>
        <v>#N/A</v>
      </c>
      <c r="AH52" s="133"/>
      <c r="AJ52" s="2" t="e">
        <f>VLOOKUP(A53,[1]QLKT!$AA$10:$AC$111,3,0)</f>
        <v>#N/A</v>
      </c>
      <c r="AK52" s="2" t="e">
        <f>VLOOKUP(A52,[4]Sheet1!$A$1:$E$81,5,0)</f>
        <v>#N/A</v>
      </c>
    </row>
    <row r="53" spans="1:37" ht="66">
      <c r="A53" s="21" t="str">
        <f t="shared" si="0"/>
        <v>Bùi Trần Hoàn 28/08/1991</v>
      </c>
      <c r="B53" s="119">
        <v>47</v>
      </c>
      <c r="C53" s="125">
        <f>VLOOKUP(A53,'[2]tong 2 dot'!$A$7:$C$359,3,0)</f>
        <v>18057609</v>
      </c>
      <c r="D53" s="121" t="s">
        <v>590</v>
      </c>
      <c r="E53" s="122" t="s">
        <v>591</v>
      </c>
      <c r="F53" s="123"/>
      <c r="G53" s="124" t="s">
        <v>592</v>
      </c>
      <c r="H53" s="119" t="str">
        <f>VLOOKUP(A53,'[2]tong 2 dot'!$A$7:$G$379,7,0)</f>
        <v>Nghệ An</v>
      </c>
      <c r="I53" s="119" t="str">
        <f>VLOOKUP(A53,'[2]tong 2 dot'!$A$7:$E$379,5,0)</f>
        <v>Nam</v>
      </c>
      <c r="J53" s="119" t="s">
        <v>251</v>
      </c>
      <c r="K53" s="119" t="str">
        <f>VLOOKUP(A53,'[2]tong 2 dot'!$A$7:$J$379,10,0)</f>
        <v>QH-2018-E</v>
      </c>
      <c r="L53" s="119">
        <v>8340101</v>
      </c>
      <c r="M53" s="126" t="s">
        <v>106</v>
      </c>
      <c r="N53" s="126" t="s">
        <v>1208</v>
      </c>
      <c r="O53" s="119" t="str">
        <f>VLOOKUP(A53,'[3]fie nguon'!$C$2:$L$348,10,0)</f>
        <v>Văn hóa doanh nghiệp Công ty TNHH Daiwa house Việt Nam</v>
      </c>
      <c r="P53" s="119" t="str">
        <f>VLOOKUP(A53,'[3]fie nguon'!$C$2:$N$348,12,0)</f>
        <v>TS. Nguyễn Hồng Chỉnh</v>
      </c>
      <c r="Q53" s="119" t="str">
        <f>VLOOKUP(A53,'[3]fie nguon'!$C$2:$O$348,13,0)</f>
        <v>Học viện Tài chính</v>
      </c>
      <c r="R53" s="119" t="str">
        <f>VLOOKUP(A53,'[3]fie nguon'!$C$2:$T$349,18,0)</f>
        <v>600/QĐ-ĐHKT ngày 19/03/2020</v>
      </c>
      <c r="S53" s="126">
        <v>2.77</v>
      </c>
      <c r="T53" s="128"/>
      <c r="U53" s="129">
        <v>8.8000000000000007</v>
      </c>
      <c r="V53" s="130"/>
      <c r="W53" s="126" t="s">
        <v>33</v>
      </c>
      <c r="X53" s="119" t="str">
        <f>VLOOKUP(A53,'[2]tong 2 dot'!$A$7:$K$379,11,0)</f>
        <v>3286/QĐ-ĐHKT ngày 7/12/2018</v>
      </c>
      <c r="Y53" s="128" t="str">
        <f>VLOOKUP(A53,[5]Sheet1!$A$1:$M$145,13,0)</f>
        <v>3861 /QĐ-ĐHKT ngày 14 tháng 12 năm 2020</v>
      </c>
      <c r="Z53" s="126" t="str">
        <f>VLOOKUP(A53,[5]Sheet1!$A$1:$E$145,5,0)</f>
        <v>PGS.TS. Hoàng Văn Hải</v>
      </c>
      <c r="AA53" s="126" t="str">
        <f>VLOOKUP(A53,[5]Sheet1!$A$1:$F$145,6,0)</f>
        <v>TS. Đỗ Xuân Trường</v>
      </c>
      <c r="AB53" s="126" t="str">
        <f>VLOOKUP(A53,[5]Sheet1!$A$1:$G$145,7,0)</f>
        <v>PGS.TS. Nguyễn Hồng Thái</v>
      </c>
      <c r="AC53" s="126" t="str">
        <f>VLOOKUP(A53,[5]Sheet1!$A$1:$H$145,8,0)</f>
        <v>TS. Đặng Thị Hương</v>
      </c>
      <c r="AD53" s="126" t="str">
        <f>VLOOKUP(A53,[5]Sheet1!$A$1:$I$145,9,0)</f>
        <v>TS. Trương Đức Thao</v>
      </c>
      <c r="AE53" s="126" t="str">
        <f>VLOOKUP(A53,[5]Sheet1!$A$1:$L$146,12,0)</f>
        <v>ngày 25 tháng 12 năm 2020</v>
      </c>
      <c r="AF53" s="119" t="str">
        <f>VLOOKUP(A53,'DS 4.2020'!A54:AF204,32,)</f>
        <v>0947926996</v>
      </c>
      <c r="AG53" s="119" t="str">
        <f>VLOOKUP(A53,'DS 4.2020'!A54:AG204,33,0)</f>
        <v>tranhoan.nli@gmail.com</v>
      </c>
      <c r="AH53" s="133"/>
      <c r="AJ53" s="2" t="e">
        <f>VLOOKUP(#REF!,[1]QLKT!$AA$10:$AC$111,3,0)</f>
        <v>#REF!</v>
      </c>
      <c r="AK53" s="2" t="e">
        <f>VLOOKUP(A53,[4]Sheet1!$A$1:$E$81,5,0)</f>
        <v>#N/A</v>
      </c>
    </row>
    <row r="54" spans="1:37" ht="66">
      <c r="A54" s="21" t="str">
        <f t="shared" si="0"/>
        <v>Trần Việt Hùng 31/10/1986</v>
      </c>
      <c r="B54" s="119">
        <v>48</v>
      </c>
      <c r="C54" s="125">
        <f>VLOOKUP(A54,'[2]tong 2 dot'!$A$7:$C$359,3,0)</f>
        <v>18057533</v>
      </c>
      <c r="D54" s="121" t="s">
        <v>689</v>
      </c>
      <c r="E54" s="122" t="s">
        <v>690</v>
      </c>
      <c r="F54" s="123"/>
      <c r="G54" s="124" t="s">
        <v>691</v>
      </c>
      <c r="H54" s="119" t="str">
        <f>VLOOKUP(A54,'[2]tong 2 dot'!$A$7:$G$379,7,0)</f>
        <v>Hà Nội</v>
      </c>
      <c r="I54" s="119" t="str">
        <f>VLOOKUP(A54,'[2]tong 2 dot'!$A$7:$E$379,5,0)</f>
        <v>Nam</v>
      </c>
      <c r="J54" s="119" t="s">
        <v>40</v>
      </c>
      <c r="K54" s="119" t="str">
        <f>VLOOKUP(A54,'[2]tong 2 dot'!$A$7:$J$379,10,0)</f>
        <v>QH-2018-E</v>
      </c>
      <c r="L54" s="119">
        <v>8340410</v>
      </c>
      <c r="M54" s="126" t="s">
        <v>41</v>
      </c>
      <c r="N54" s="126" t="s">
        <v>1208</v>
      </c>
      <c r="O54" s="119" t="str">
        <f>VLOOKUP(A54,'[3]fie nguon'!$C$2:$L$348,10,0)</f>
        <v>Xuất khẩu hàng hóa Việt Nam sang thị trường CHLB Đức</v>
      </c>
      <c r="P54" s="119" t="str">
        <f>VLOOKUP(A54,'[3]fie nguon'!$C$2:$N$348,12,0)</f>
        <v>PGS.TS Phạm Văn Dũng</v>
      </c>
      <c r="Q54" s="119" t="str">
        <f>VLOOKUP(A54,'[3]fie nguon'!$C$2:$O$348,13,0)</f>
        <v xml:space="preserve"> Trường ĐH Kinh tế, ĐHQG Hà Nội</v>
      </c>
      <c r="R54" s="119" t="str">
        <f>VLOOKUP(A54,'[3]fie nguon'!$C$2:$T$349,18,0)</f>
        <v>545/QĐ-ĐHKT ngày 19/03/2020</v>
      </c>
      <c r="S54" s="126">
        <v>3.4</v>
      </c>
      <c r="T54" s="128"/>
      <c r="U54" s="129">
        <v>8.6</v>
      </c>
      <c r="V54" s="130"/>
      <c r="W54" s="126" t="s">
        <v>33</v>
      </c>
      <c r="X54" s="119" t="str">
        <f>VLOOKUP(A54,'[2]tong 2 dot'!$A$7:$K$379,11,0)</f>
        <v>3286/QĐ-ĐHKT ngày 7/12/2018</v>
      </c>
      <c r="Y54" s="128" t="str">
        <f>VLOOKUP(A54,[5]Sheet1!$A$1:$M$145,13,0)</f>
        <v>4018 /QĐ-ĐHKT ngày 21 tháng 12 năm 2020</v>
      </c>
      <c r="Z54" s="126" t="str">
        <f>VLOOKUP(A54,[5]Sheet1!$A$1:$E$145,5,0)</f>
        <v>GS.TS. Phan Huy Đường</v>
      </c>
      <c r="AA54" s="126" t="str">
        <f>VLOOKUP(A54,[5]Sheet1!$A$1:$F$145,6,0)</f>
        <v>TS. Phạm Cảnh Huy</v>
      </c>
      <c r="AB54" s="126" t="str">
        <f>VLOOKUP(A54,[5]Sheet1!$A$1:$G$145,7,0)</f>
        <v>PGS.TS. Nguyễn Anh Tuấn</v>
      </c>
      <c r="AC54" s="126" t="str">
        <f>VLOOKUP(A54,[5]Sheet1!$A$1:$H$145,8,0)</f>
        <v>TS. Hoàng Triều Hoa</v>
      </c>
      <c r="AD54" s="126" t="str">
        <f>VLOOKUP(A54,[5]Sheet1!$A$1:$I$145,9,0)</f>
        <v>TS. Trần Quang Tuyến</v>
      </c>
      <c r="AE54" s="126" t="s">
        <v>1274</v>
      </c>
      <c r="AF54" s="119" t="str">
        <f>VLOOKUP(A54,'DS 4.2020'!A56:AF206,32,)</f>
        <v>0839933333</v>
      </c>
      <c r="AG54" s="119" t="str">
        <f>VLOOKUP(A54,'DS 4.2020'!A56:AG206,33,0)</f>
        <v>hero311086@gmail.com</v>
      </c>
      <c r="AH54" s="133"/>
      <c r="AJ54" s="2" t="str">
        <f>VLOOKUP(A55,[1]QLKT!$AA$10:$AC$111,3,0)</f>
        <v>a</v>
      </c>
      <c r="AK54" s="2" t="e">
        <f>VLOOKUP(A54,[4]Sheet1!$A$1:$E$81,5,0)</f>
        <v>#N/A</v>
      </c>
    </row>
    <row r="55" spans="1:37" ht="66">
      <c r="A55" s="21" t="str">
        <f t="shared" si="0"/>
        <v>Triệu Thị Thanh Huyền 13/01/1983</v>
      </c>
      <c r="B55" s="119">
        <v>49</v>
      </c>
      <c r="C55" s="125">
        <f>VLOOKUP(A55,'[2]tong 2 dot'!$A$7:$C$359,3,0)</f>
        <v>18057532</v>
      </c>
      <c r="D55" s="121" t="s">
        <v>1009</v>
      </c>
      <c r="E55" s="122" t="s">
        <v>1010</v>
      </c>
      <c r="F55" s="123"/>
      <c r="G55" s="124" t="s">
        <v>1011</v>
      </c>
      <c r="H55" s="119" t="str">
        <f>VLOOKUP(A55,'[2]tong 2 dot'!$A$7:$G$379,7,0)</f>
        <v>Hà Nội</v>
      </c>
      <c r="I55" s="119" t="str">
        <f>VLOOKUP(A55,'[2]tong 2 dot'!$A$7:$E$379,5,0)</f>
        <v>Nữ</v>
      </c>
      <c r="J55" s="119" t="s">
        <v>40</v>
      </c>
      <c r="K55" s="119" t="str">
        <f>VLOOKUP(A55,'[2]tong 2 dot'!$A$7:$J$379,10,0)</f>
        <v>QH-2018-E</v>
      </c>
      <c r="L55" s="119">
        <v>8340410</v>
      </c>
      <c r="M55" s="126"/>
      <c r="N55" s="126" t="s">
        <v>1208</v>
      </c>
      <c r="O55" s="119" t="str">
        <f>VLOOKUP(A55,'[3]fie nguon'!$C$2:$L$348,10,0)</f>
        <v>Kiểm soát chi thường xuyên ngân sách cấp xã tại Kho bạc nhà nước Hà Đông</v>
      </c>
      <c r="P55" s="119" t="str">
        <f>VLOOKUP(A55,'[3]fie nguon'!$C$2:$N$348,12,0)</f>
        <v>GS.TS Phan Huy Đường</v>
      </c>
      <c r="Q55" s="119" t="str">
        <f>VLOOKUP(A55,'[3]fie nguon'!$C$2:$O$348,13,0)</f>
        <v xml:space="preserve"> Trường ĐH Kinh tế, ĐHQG Hà Nội</v>
      </c>
      <c r="R55" s="119" t="str">
        <f>VLOOKUP(A55,'[3]fie nguon'!$C$2:$T$349,18,0)</f>
        <v>549/QĐ-ĐHKT ngày 19/03/2020</v>
      </c>
      <c r="S55" s="126">
        <v>3.29</v>
      </c>
      <c r="T55" s="128"/>
      <c r="U55" s="129">
        <v>8.6</v>
      </c>
      <c r="V55" s="130"/>
      <c r="W55" s="126" t="s">
        <v>33</v>
      </c>
      <c r="X55" s="119" t="str">
        <f>VLOOKUP(A55,'[2]tong 2 dot'!$A$7:$K$379,11,0)</f>
        <v>3286/QĐ-ĐHKT ngày 7/12/2018</v>
      </c>
      <c r="Y55" s="128" t="str">
        <f>VLOOKUP(A55,[5]Sheet1!$A$1:$M$145,13,0)</f>
        <v>3996 /QĐ-ĐHKT ngày 21 tháng 12 năm 2020</v>
      </c>
      <c r="Z55" s="126" t="str">
        <f>VLOOKUP(A55,[5]Sheet1!$A$1:$E$145,5,0)</f>
        <v>PGS.TS. Phạm Văn Dũng</v>
      </c>
      <c r="AA55" s="126" t="str">
        <f>VLOOKUP(A55,[5]Sheet1!$A$1:$F$145,6,0)</f>
        <v>TS. Nguyễn Viết Đăng</v>
      </c>
      <c r="AB55" s="126" t="str">
        <f>VLOOKUP(A55,[5]Sheet1!$A$1:$G$145,7,0)</f>
        <v>TS. Lưu Quốc Đạt</v>
      </c>
      <c r="AC55" s="126" t="str">
        <f>VLOOKUP(A55,[5]Sheet1!$A$1:$H$145,8,0)</f>
        <v>TS. Hoàng Thị Hương</v>
      </c>
      <c r="AD55" s="126" t="str">
        <f>VLOOKUP(A55,[5]Sheet1!$A$1:$I$145,9,0)</f>
        <v>TS. Phan Trung Chính</v>
      </c>
      <c r="AE55" s="126" t="str">
        <f>VLOOKUP(A55,[5]Sheet1!$A$1:$L$146,12,0)</f>
        <v>ngày 5 tháng 1 năm 2021</v>
      </c>
      <c r="AF55" s="119" t="str">
        <f>VLOOKUP(A55,'DS 4.2020'!A57:AF207,32,)</f>
        <v>0919754392</v>
      </c>
      <c r="AG55" s="119" t="str">
        <f>VLOOKUP(A55,'DS 4.2020'!A57:AG207,33,0)</f>
        <v>h13011983@gmail.com</v>
      </c>
      <c r="AH55" s="133"/>
      <c r="AJ55" s="2" t="e">
        <f>VLOOKUP(A56,[1]QLKT!$AA$10:$AC$111,3,0)</f>
        <v>#N/A</v>
      </c>
      <c r="AK55" s="2" t="e">
        <f>VLOOKUP(A55,[4]Sheet1!$A$1:$E$81,5,0)</f>
        <v>#N/A</v>
      </c>
    </row>
    <row r="56" spans="1:37" ht="82.5">
      <c r="A56" s="21" t="str">
        <f t="shared" si="0"/>
        <v>Nguyễn Quang Hưng 18/12/1991</v>
      </c>
      <c r="B56" s="119">
        <v>50</v>
      </c>
      <c r="C56" s="125">
        <f>VLOOKUP(A56,'[2]tong 2 dot'!$A$7:$C$359,3,0)</f>
        <v>18057006</v>
      </c>
      <c r="D56" s="121" t="s">
        <v>535</v>
      </c>
      <c r="E56" s="122" t="s">
        <v>536</v>
      </c>
      <c r="F56" s="123"/>
      <c r="G56" s="124" t="s">
        <v>537</v>
      </c>
      <c r="H56" s="119" t="str">
        <f>VLOOKUP(A56,'[2]tong 2 dot'!$A$7:$G$379,7,0)</f>
        <v>Hà Nội</v>
      </c>
      <c r="I56" s="119" t="str">
        <f>VLOOKUP(A56,'[2]tong 2 dot'!$A$7:$E$379,5,0)</f>
        <v>Nam</v>
      </c>
      <c r="J56" s="119" t="s">
        <v>660</v>
      </c>
      <c r="K56" s="119" t="str">
        <f>VLOOKUP(A56,'[2]tong 2 dot'!$A$7:$J$379,10,0)</f>
        <v>QH-2018-E</v>
      </c>
      <c r="L56" s="119">
        <v>8340201</v>
      </c>
      <c r="M56" s="126"/>
      <c r="N56" s="126" t="s">
        <v>1208</v>
      </c>
      <c r="O56" s="119" t="str">
        <f>VLOOKUP(A56,'[3]fie nguon'!$C$2:$L$348,10,0)</f>
        <v>Phát triển dịch vụ ngân hàng điện tử tại ngân hàng thương mại cổ phần ngoại thương Việt nam - Chi nhánh Thăng Long</v>
      </c>
      <c r="P56" s="119" t="str">
        <f>VLOOKUP(A56,'[3]fie nguon'!$C$2:$N$348,12,0)</f>
        <v>TS. Trịnh Thị Phan Lan</v>
      </c>
      <c r="Q56" s="119" t="str">
        <f>VLOOKUP(A56,'[3]fie nguon'!$C$2:$O$348,13,0)</f>
        <v>Trường ĐH Kinh tế - ĐHQGHN</v>
      </c>
      <c r="R56" s="119" t="str">
        <f>VLOOKUP(A56,'[3]fie nguon'!$C$2:$T$349,18,0)</f>
        <v>2890/ĐHKT-QĐ ngày 3/10/2019</v>
      </c>
      <c r="S56" s="126">
        <v>2.72</v>
      </c>
      <c r="T56" s="128"/>
      <c r="U56" s="129">
        <v>8.4</v>
      </c>
      <c r="V56" s="130"/>
      <c r="W56" s="126" t="s">
        <v>33</v>
      </c>
      <c r="X56" s="119" t="str">
        <f>VLOOKUP(A56,'[2]tong 2 dot'!$A$7:$K$379,11,0)</f>
        <v>2052/QĐ-ĐHKT ngày 2/8/2018</v>
      </c>
      <c r="Y56" s="128" t="str">
        <f>VLOOKUP(A56,[5]Sheet1!$A$1:$M$145,13,0)</f>
        <v>3815 /QĐ-ĐHKT ngày 11 tháng 12 năm 2020</v>
      </c>
      <c r="Z56" s="126" t="str">
        <f>VLOOKUP(A56,[5]Sheet1!$A$1:$E$145,5,0)</f>
        <v>PGS.TS. Trần Thị Thanh Tú</v>
      </c>
      <c r="AA56" s="126" t="str">
        <f>VLOOKUP(A56,[5]Sheet1!$A$1:$F$145,6,0)</f>
        <v>PGS.TS. Lê Thanh Tâm</v>
      </c>
      <c r="AB56" s="126" t="str">
        <f>VLOOKUP(A56,[5]Sheet1!$A$1:$G$145,7,0)</f>
        <v>TS. Phạm Bảo Khánh</v>
      </c>
      <c r="AC56" s="126" t="str">
        <f>VLOOKUP(A56,[5]Sheet1!$A$1:$H$145,8,0)</f>
        <v>TS. Nguyễn Phú Hà</v>
      </c>
      <c r="AD56" s="126" t="str">
        <f>VLOOKUP(A56,[5]Sheet1!$A$1:$I$145,9,0)</f>
        <v>PGS.TS. Nguyễn Văn Hiệu</v>
      </c>
      <c r="AE56" s="126" t="str">
        <f>VLOOKUP(A56,[5]Sheet1!$A$1:$L$146,12,0)</f>
        <v>ngày 24 tháng 12 năm 2020</v>
      </c>
      <c r="AF56" s="119" t="str">
        <f>VLOOKUP(A56,'DS 4.2020'!A58:AF208,32,)</f>
        <v>0979317632</v>
      </c>
      <c r="AG56" s="119" t="str">
        <f>VLOOKUP(A56,'DS 4.2020'!A58:AG208,33,0)</f>
        <v>quanghungnguyen91@gmail.com</v>
      </c>
      <c r="AH56" s="133"/>
      <c r="AJ56" s="2" t="str">
        <f>VLOOKUP(A57,[1]QLKT!$AA$10:$AC$111,3,0)</f>
        <v>a</v>
      </c>
      <c r="AK56" s="2" t="e">
        <f>VLOOKUP(A56,[4]Sheet1!$A$1:$E$81,5,0)</f>
        <v>#N/A</v>
      </c>
    </row>
    <row r="57" spans="1:37" ht="82.5">
      <c r="A57" s="21" t="str">
        <f t="shared" si="0"/>
        <v>Nguyễn Việt Hưng 07/12/1989</v>
      </c>
      <c r="B57" s="119">
        <v>51</v>
      </c>
      <c r="C57" s="125">
        <f>VLOOKUP(A57,'[2]tong 2 dot'!$A$7:$C$359,3,0)</f>
        <v>18057535</v>
      </c>
      <c r="D57" s="121" t="s">
        <v>670</v>
      </c>
      <c r="E57" s="122" t="s">
        <v>536</v>
      </c>
      <c r="F57" s="123"/>
      <c r="G57" s="124" t="s">
        <v>671</v>
      </c>
      <c r="H57" s="119" t="str">
        <f>VLOOKUP(A57,'[2]tong 2 dot'!$A$7:$G$379,7,0)</f>
        <v>Hà Nội</v>
      </c>
      <c r="I57" s="119" t="str">
        <f>VLOOKUP(A57,'[2]tong 2 dot'!$A$7:$E$379,5,0)</f>
        <v>Nam</v>
      </c>
      <c r="J57" s="119" t="s">
        <v>40</v>
      </c>
      <c r="K57" s="119" t="str">
        <f>VLOOKUP(A57,'[2]tong 2 dot'!$A$7:$J$379,10,0)</f>
        <v>QH-2018-E</v>
      </c>
      <c r="L57" s="119">
        <v>8340410</v>
      </c>
      <c r="M57" s="126" t="s">
        <v>41</v>
      </c>
      <c r="N57" s="126" t="s">
        <v>1208</v>
      </c>
      <c r="O57" s="119" t="str">
        <f>VLOOKUP(A57,'[3]fie nguon'!$C$2:$L$348,10,0)</f>
        <v>Quản lý đầu tư xây dựng cơ bản từ nguồn vốn ngân sách nhà nước trên địa bàn quận Thanh Xuân, Thành phố Hà Nội</v>
      </c>
      <c r="P57" s="119" t="str">
        <f>VLOOKUP(A57,'[3]fie nguon'!$C$2:$N$348,12,0)</f>
        <v>PGS.TS. Lê Danh Tốn</v>
      </c>
      <c r="Q57" s="119" t="str">
        <f>VLOOKUP(A57,'[3]fie nguon'!$C$2:$O$348,13,0)</f>
        <v xml:space="preserve"> Trường ĐH Kinh tế, ĐHQG Hà Nội</v>
      </c>
      <c r="R57" s="119" t="str">
        <f>VLOOKUP(A57,'[3]fie nguon'!$C$2:$T$349,18,0)</f>
        <v>546/QĐ-ĐHKT ngày 19/03/2020</v>
      </c>
      <c r="S57" s="126">
        <v>3.25</v>
      </c>
      <c r="T57" s="128"/>
      <c r="U57" s="129">
        <v>8.6</v>
      </c>
      <c r="V57" s="130"/>
      <c r="W57" s="126" t="s">
        <v>33</v>
      </c>
      <c r="X57" s="119" t="str">
        <f>VLOOKUP(A57,'[2]tong 2 dot'!$A$7:$K$379,11,0)</f>
        <v>3286/QĐ-ĐHKT ngày 7/12/2018</v>
      </c>
      <c r="Y57" s="128" t="str">
        <f>VLOOKUP(A57,[5]Sheet1!$A$1:$M$145,13,0)</f>
        <v>3998 /QĐ-ĐHKT ngày 21 tháng 12 năm 2020</v>
      </c>
      <c r="Z57" s="126" t="str">
        <f>VLOOKUP(A57,[5]Sheet1!$A$1:$E$145,5,0)</f>
        <v>GS.TS. Phan Huy Đường</v>
      </c>
      <c r="AA57" s="126" t="str">
        <f>VLOOKUP(A57,[5]Sheet1!$A$1:$F$145,6,0)</f>
        <v>TS. Nguyễn Duy Lạc</v>
      </c>
      <c r="AB57" s="126" t="str">
        <f>VLOOKUP(A57,[5]Sheet1!$A$1:$G$145,7,0)</f>
        <v>PGS.TS. Nguyễn Trọng Thản</v>
      </c>
      <c r="AC57" s="126" t="str">
        <f>VLOOKUP(A57,[5]Sheet1!$A$1:$H$145,8,0)</f>
        <v>TS. Nguyễn Thị Hương Lan</v>
      </c>
      <c r="AD57" s="126" t="str">
        <f>VLOOKUP(A57,[5]Sheet1!$A$1:$I$145,9,0)</f>
        <v>PGS.TS. Phạm Thị Hồng Điệp</v>
      </c>
      <c r="AE57" s="126" t="str">
        <f>VLOOKUP(A57,[5]Sheet1!$A$1:$L$146,12,0)</f>
        <v>ngày 8 tháng 1 năm 2021</v>
      </c>
      <c r="AF57" s="119" t="str">
        <f>VLOOKUP(A57,'DS 4.2020'!A59:AF209,32,)</f>
        <v>0858484179</v>
      </c>
      <c r="AG57" s="119" t="str">
        <f>VLOOKUP(A57,'DS 4.2020'!A59:AG209,33,0)</f>
        <v>hungnguyenviet89@gmail.com</v>
      </c>
      <c r="AH57" s="133"/>
      <c r="AJ57" s="2" t="e">
        <f>VLOOKUP(A58,[1]QLKT!$AA$10:$AC$111,3,0)</f>
        <v>#N/A</v>
      </c>
      <c r="AK57" s="2" t="e">
        <f>VLOOKUP(A57,[4]Sheet1!$A$1:$E$81,5,0)</f>
        <v>#N/A</v>
      </c>
    </row>
    <row r="58" spans="1:37" ht="66">
      <c r="A58" s="21" t="str">
        <f t="shared" si="0"/>
        <v>Phạm Đắc Hưng 23/08/1995</v>
      </c>
      <c r="B58" s="119">
        <v>52</v>
      </c>
      <c r="C58" s="125">
        <f>VLOOKUP(A58,'[2]tong 2 dot'!$A$7:$C$359,3,0)</f>
        <v>18057643</v>
      </c>
      <c r="D58" s="121" t="s">
        <v>1136</v>
      </c>
      <c r="E58" s="122" t="s">
        <v>536</v>
      </c>
      <c r="F58" s="123"/>
      <c r="G58" s="124" t="s">
        <v>1137</v>
      </c>
      <c r="H58" s="119" t="str">
        <f>VLOOKUP(A58,'[2]tong 2 dot'!$A$7:$G$379,7,0)</f>
        <v>Quảng Ninh</v>
      </c>
      <c r="I58" s="119" t="str">
        <f>VLOOKUP(A58,'[2]tong 2 dot'!$A$7:$E$379,5,0)</f>
        <v>Nam</v>
      </c>
      <c r="J58" s="119" t="s">
        <v>970</v>
      </c>
      <c r="K58" s="119" t="str">
        <f>VLOOKUP(A58,'[2]tong 2 dot'!$A$7:$J$379,10,0)</f>
        <v>QH-2018-E</v>
      </c>
      <c r="L58" s="119">
        <v>8310106</v>
      </c>
      <c r="M58" s="126" t="s">
        <v>1066</v>
      </c>
      <c r="N58" s="126" t="s">
        <v>1208</v>
      </c>
      <c r="O58" s="119" t="str">
        <f>VLOOKUP(A58,'[3]fie nguon'!$C$2:$L$348,10,0)</f>
        <v>Kinh nghiệm xây dựng hệ sinh thái khởi nghiệp của Hồng Kông và bài học cho Việt Nam</v>
      </c>
      <c r="P58" s="119" t="str">
        <f>VLOOKUP(A58,'[3]fie nguon'!$C$2:$N$348,12,0)</f>
        <v>TS Nguyễn Thị Vũ Hà</v>
      </c>
      <c r="Q58" s="119" t="str">
        <f>VLOOKUP(A58,'[3]fie nguon'!$C$2:$O$348,13,0)</f>
        <v xml:space="preserve"> Trường ĐH Kinh tế, ĐHQG Hà Nội</v>
      </c>
      <c r="R58" s="119" t="str">
        <f>VLOOKUP(A58,'[3]fie nguon'!$C$2:$T$349,18,0)</f>
        <v>701/QĐ-ĐHKT ngày 19/03/2020</v>
      </c>
      <c r="S58" s="126">
        <v>3.06</v>
      </c>
      <c r="T58" s="128"/>
      <c r="U58" s="129">
        <v>8.6999999999999993</v>
      </c>
      <c r="V58" s="130"/>
      <c r="W58" s="126" t="s">
        <v>33</v>
      </c>
      <c r="X58" s="119" t="str">
        <f>VLOOKUP(A58,'[2]tong 2 dot'!$A$7:$K$379,11,0)</f>
        <v>3286/QĐ-ĐHKT ngày 7/12/2018</v>
      </c>
      <c r="Y58" s="128" t="str">
        <f>VLOOKUP(A58,[5]Sheet1!$A$1:$M$145,13,0)</f>
        <v>3735 /QĐ-ĐHKT ngày 8 tháng 12 năm 2020</v>
      </c>
      <c r="Z58" s="126" t="str">
        <f>VLOOKUP(A58,[5]Sheet1!$A$1:$E$145,5,0)</f>
        <v>PGS.TS. Hà Văn Hội</v>
      </c>
      <c r="AA58" s="126" t="str">
        <f>VLOOKUP(A58,[5]Sheet1!$A$1:$F$145,6,0)</f>
        <v>PGS.TS. Phạm Thái Quốc</v>
      </c>
      <c r="AB58" s="126" t="str">
        <f>VLOOKUP(A58,[5]Sheet1!$A$1:$G$145,7,0)</f>
        <v>TS. Nguyễn Tiến Minh</v>
      </c>
      <c r="AC58" s="126" t="str">
        <f>VLOOKUP(A58,[5]Sheet1!$A$1:$H$145,8,0)</f>
        <v>PGS.TS. Nguyễn Thị Kim Chi</v>
      </c>
      <c r="AD58" s="126" t="str">
        <f>VLOOKUP(A58,[5]Sheet1!$A$1:$I$145,9,0)</f>
        <v>TS. Từ Thúy Anh</v>
      </c>
      <c r="AE58" s="126" t="str">
        <f>VLOOKUP(A58,[5]Sheet1!$A$1:$L$146,12,0)</f>
        <v>ngày 24 tháng 12 năm 2020</v>
      </c>
      <c r="AF58" s="119" t="str">
        <f>VLOOKUP(A58,'DS 4.2020'!A60:AF210,32,)</f>
        <v>0967890687</v>
      </c>
      <c r="AG58" s="119" t="str">
        <f>VLOOKUP(A58,'DS 4.2020'!A60:AG210,33,0)</f>
        <v>phamhung23ulsa@gmail.com</v>
      </c>
      <c r="AH58" s="133"/>
      <c r="AJ58" s="2" t="e">
        <f>VLOOKUP(A59,[1]QLKT!$AA$10:$AC$111,3,0)</f>
        <v>#N/A</v>
      </c>
      <c r="AK58" s="2" t="e">
        <f>VLOOKUP(A58,[4]Sheet1!$A$1:$E$81,5,0)</f>
        <v>#N/A</v>
      </c>
    </row>
    <row r="59" spans="1:37" ht="132">
      <c r="A59" s="21" t="str">
        <f t="shared" si="0"/>
        <v>Đinh Thị Lan Hương 26/08/1992</v>
      </c>
      <c r="B59" s="119">
        <v>53</v>
      </c>
      <c r="C59" s="125">
        <v>17058255</v>
      </c>
      <c r="D59" s="121" t="s">
        <v>1084</v>
      </c>
      <c r="E59" s="122" t="s">
        <v>282</v>
      </c>
      <c r="F59" s="123" t="s">
        <v>1085</v>
      </c>
      <c r="G59" s="124" t="s">
        <v>1086</v>
      </c>
      <c r="H59" s="119" t="s">
        <v>46</v>
      </c>
      <c r="I59" s="119" t="s">
        <v>38</v>
      </c>
      <c r="J59" s="119" t="s">
        <v>251</v>
      </c>
      <c r="K59" s="119" t="s">
        <v>39</v>
      </c>
      <c r="L59" s="119">
        <v>8340101</v>
      </c>
      <c r="M59" s="126" t="s">
        <v>1208</v>
      </c>
      <c r="N59" s="126" t="s">
        <v>1208</v>
      </c>
      <c r="O59" s="119" t="s">
        <v>1087</v>
      </c>
      <c r="P59" s="119" t="s">
        <v>1032</v>
      </c>
      <c r="Q59" s="119" t="s">
        <v>601</v>
      </c>
      <c r="R59" s="119" t="s">
        <v>1088</v>
      </c>
      <c r="S59" s="126">
        <v>3.29</v>
      </c>
      <c r="T59" s="128"/>
      <c r="U59" s="129">
        <v>8.4</v>
      </c>
      <c r="V59" s="130"/>
      <c r="W59" s="126" t="s">
        <v>33</v>
      </c>
      <c r="X59" s="119" t="s">
        <v>45</v>
      </c>
      <c r="Y59" s="128" t="str">
        <f>VLOOKUP(A59,[5]Sheet1!$A$1:$M$145,13,0)</f>
        <v>3867 /QĐ-ĐHKT ngày 14 tháng 12 năm 2020</v>
      </c>
      <c r="Z59" s="126" t="str">
        <f>VLOOKUP(A59,[5]Sheet1!$A$1:$E$145,5,0)</f>
        <v>PGS.TS. Hoàng Văn Hải</v>
      </c>
      <c r="AA59" s="126" t="str">
        <f>VLOOKUP(A59,[5]Sheet1!$A$1:$F$145,6,0)</f>
        <v>TS. Lưu Thị Minh Ngọc</v>
      </c>
      <c r="AB59" s="126" t="str">
        <f>VLOOKUP(A59,[5]Sheet1!$A$1:$G$145,7,0)</f>
        <v>TS. Nguyễn Thế Anh</v>
      </c>
      <c r="AC59" s="126" t="str">
        <f>VLOOKUP(A59,[5]Sheet1!$A$1:$H$145,8,0)</f>
        <v>TS. Phạm Việt Thắng</v>
      </c>
      <c r="AD59" s="126" t="str">
        <f>VLOOKUP(A59,[5]Sheet1!$A$1:$I$145,9,0)</f>
        <v>TS. Nguyễn Hồng Chỉnh</v>
      </c>
      <c r="AE59" s="126" t="str">
        <f>VLOOKUP(A59,[5]Sheet1!$A$1:$L$146,12,0)</f>
        <v>ngày 23 tháng 12 năm 2020</v>
      </c>
      <c r="AF59" s="119" t="str">
        <f>VLOOKUP(A59,'DS 4.2020'!A61:AF211,32,)</f>
        <v>0357839009</v>
      </c>
      <c r="AG59" s="119" t="str">
        <f>VLOOKUP(A59,'DS 4.2020'!A61:AG211,33,0)</f>
        <v>lanhuong26139@gmail.com</v>
      </c>
      <c r="AH59" s="133"/>
      <c r="AJ59" s="2" t="e">
        <f>VLOOKUP(A60,[1]QLKT!$AA$10:$AC$111,3,0)</f>
        <v>#N/A</v>
      </c>
      <c r="AK59" s="2" t="e">
        <f>VLOOKUP(A59,[4]Sheet1!$A$1:$E$81,5,0)</f>
        <v>#N/A</v>
      </c>
    </row>
    <row r="60" spans="1:37" ht="99">
      <c r="A60" s="21" t="str">
        <f t="shared" si="0"/>
        <v>Nguyễn Thị Hương 11/05/1992</v>
      </c>
      <c r="B60" s="119">
        <v>54</v>
      </c>
      <c r="C60" s="125">
        <f>VLOOKUP(A60,'[2]tong 2 dot'!$A$7:$C$359,3,0)</f>
        <v>18057008</v>
      </c>
      <c r="D60" s="121" t="s">
        <v>103</v>
      </c>
      <c r="E60" s="122" t="s">
        <v>282</v>
      </c>
      <c r="F60" s="123"/>
      <c r="G60" s="124" t="s">
        <v>475</v>
      </c>
      <c r="H60" s="119" t="str">
        <f>VLOOKUP(A60,'[2]tong 2 dot'!$A$7:$G$379,7,0)</f>
        <v>Hà Nội</v>
      </c>
      <c r="I60" s="119" t="str">
        <f>VLOOKUP(A60,'[2]tong 2 dot'!$A$7:$E$379,5,0)</f>
        <v>Nữ</v>
      </c>
      <c r="J60" s="119" t="s">
        <v>660</v>
      </c>
      <c r="K60" s="119" t="str">
        <f>VLOOKUP(A60,'[2]tong 2 dot'!$A$7:$J$379,10,0)</f>
        <v>QH-2018-E</v>
      </c>
      <c r="L60" s="119">
        <v>8340201</v>
      </c>
      <c r="M60" s="126"/>
      <c r="N60" s="126" t="s">
        <v>1208</v>
      </c>
      <c r="O60" s="119" t="str">
        <f>VLOOKUP(A60,'[3]fie nguon'!$C$2:$L$348,10,0)</f>
        <v>Sự hài lòng của khách hàng cá nhân đối với dịch vụ ngân hàng điện tử tại các Ngân Hàng Thương Mại Cổ Phần trên địa bàn thành phố Hà Nội</v>
      </c>
      <c r="P60" s="119" t="str">
        <f>VLOOKUP(A60,'[3]fie nguon'!$C$2:$N$348,12,0)</f>
        <v>PGS.TS. Phạm Thị Liên</v>
      </c>
      <c r="Q60" s="119" t="str">
        <f>VLOOKUP(A60,'[3]fie nguon'!$C$2:$O$348,13,0)</f>
        <v>Khoa Quốc tế - ĐHQGHN</v>
      </c>
      <c r="R60" s="119" t="str">
        <f>VLOOKUP(A60,'[3]fie nguon'!$C$2:$T$349,18,0)</f>
        <v>2892/ĐHKT-QĐ ngày 3/10/2019</v>
      </c>
      <c r="S60" s="126">
        <v>3.28</v>
      </c>
      <c r="T60" s="128"/>
      <c r="U60" s="129">
        <v>8.5</v>
      </c>
      <c r="V60" s="130"/>
      <c r="W60" s="126" t="s">
        <v>37</v>
      </c>
      <c r="X60" s="119" t="str">
        <f>VLOOKUP(A60,'[2]tong 2 dot'!$A$7:$K$379,11,0)</f>
        <v>2052/QĐ-ĐHKT ngày 2/8/2018</v>
      </c>
      <c r="Y60" s="128" t="str">
        <f>VLOOKUP(A60,[5]Sheet1!$A$1:$M$145,13,0)</f>
        <v>3817 /QĐ-ĐHKT ngày 11 tháng 12 năm 2020</v>
      </c>
      <c r="Z60" s="126" t="str">
        <f>VLOOKUP(A60,[5]Sheet1!$A$1:$E$145,5,0)</f>
        <v>PGS.TS. Lê Trung Thành</v>
      </c>
      <c r="AA60" s="126" t="str">
        <f>VLOOKUP(A60,[5]Sheet1!$A$1:$F$145,6,0)</f>
        <v>PGS.TS. Lưu Thị Hương</v>
      </c>
      <c r="AB60" s="126" t="str">
        <f>VLOOKUP(A60,[5]Sheet1!$A$1:$G$145,7,0)</f>
        <v>PGS.TS. Nguyễn Văn Định</v>
      </c>
      <c r="AC60" s="126" t="str">
        <f>VLOOKUP(A60,[5]Sheet1!$A$1:$H$145,8,0)</f>
        <v>TS. Lê Hồng Hạnh</v>
      </c>
      <c r="AD60" s="126" t="str">
        <f>VLOOKUP(A60,[5]Sheet1!$A$1:$I$145,9,0)</f>
        <v>TS. Đinh Thị Thanh Vân</v>
      </c>
      <c r="AE60" s="126" t="str">
        <f>VLOOKUP(A60,[5]Sheet1!$A$1:$L$146,12,0)</f>
        <v>ngày 22 tháng 12 năm 2020</v>
      </c>
      <c r="AF60" s="119" t="str">
        <f>VLOOKUP(A60,'DS 4.2020'!A62:AF212,32,)</f>
        <v>0987401896</v>
      </c>
      <c r="AG60" s="119" t="str">
        <f>VLOOKUP(A60,'DS 4.2020'!A62:AG212,33,0)</f>
        <v>huongnguyen92.neu@gmail.com</v>
      </c>
      <c r="AH60" s="133"/>
      <c r="AJ60" s="2" t="str">
        <f>VLOOKUP(A61,[1]QLKT!$AA$10:$AC$111,3,0)</f>
        <v>a</v>
      </c>
      <c r="AK60" s="2" t="e">
        <f>VLOOKUP(A60,[4]Sheet1!$A$1:$E$81,5,0)</f>
        <v>#N/A</v>
      </c>
    </row>
    <row r="61" spans="1:37" ht="66">
      <c r="A61" s="21" t="str">
        <f t="shared" si="0"/>
        <v>Nguyễn Thu Hương 05/09/1991</v>
      </c>
      <c r="B61" s="119">
        <v>55</v>
      </c>
      <c r="C61" s="125">
        <v>18057537</v>
      </c>
      <c r="D61" s="121" t="s">
        <v>281</v>
      </c>
      <c r="E61" s="122" t="s">
        <v>282</v>
      </c>
      <c r="F61" s="123"/>
      <c r="G61" s="124" t="s">
        <v>283</v>
      </c>
      <c r="H61" s="119" t="s">
        <v>42</v>
      </c>
      <c r="I61" s="119" t="s">
        <v>38</v>
      </c>
      <c r="J61" s="119" t="s">
        <v>40</v>
      </c>
      <c r="K61" s="119" t="s">
        <v>47</v>
      </c>
      <c r="L61" s="119">
        <v>8340410</v>
      </c>
      <c r="M61" s="126" t="s">
        <v>41</v>
      </c>
      <c r="N61" s="126" t="s">
        <v>1208</v>
      </c>
      <c r="O61" s="119" t="s">
        <v>284</v>
      </c>
      <c r="P61" s="119" t="s">
        <v>285</v>
      </c>
      <c r="Q61" s="119" t="s">
        <v>120</v>
      </c>
      <c r="R61" s="119" t="s">
        <v>286</v>
      </c>
      <c r="S61" s="126">
        <v>3.23</v>
      </c>
      <c r="T61" s="128"/>
      <c r="U61" s="129">
        <v>8.6</v>
      </c>
      <c r="V61" s="130"/>
      <c r="W61" s="126" t="s">
        <v>33</v>
      </c>
      <c r="X61" s="119" t="s">
        <v>79</v>
      </c>
      <c r="Y61" s="128" t="str">
        <f>VLOOKUP(A61,[5]Sheet1!$A$1:$M$145,13,0)</f>
        <v>4014 /QĐ-ĐHKT ngày 21 tháng 12 năm 2020</v>
      </c>
      <c r="Z61" s="126" t="str">
        <f>VLOOKUP(A61,[5]Sheet1!$A$1:$E$145,5,0)</f>
        <v>PGS.TS. Lê Danh Tốn</v>
      </c>
      <c r="AA61" s="126" t="str">
        <f>VLOOKUP(A61,[5]Sheet1!$A$1:$F$145,6,0)</f>
        <v>TS. Lê Xuân Sang</v>
      </c>
      <c r="AB61" s="126" t="str">
        <f>VLOOKUP(A61,[5]Sheet1!$A$1:$G$145,7,0)</f>
        <v>PGS.TS. Phạm Thị Hồng Điệp</v>
      </c>
      <c r="AC61" s="126" t="str">
        <f>VLOOKUP(A61,[5]Sheet1!$A$1:$H$145,8,0)</f>
        <v>TS. Lê Thị Hồng Điệp</v>
      </c>
      <c r="AD61" s="126" t="str">
        <f>VLOOKUP(A61,[5]Sheet1!$A$1:$I$145,9,0)</f>
        <v>TS. Đinh Quang Ty</v>
      </c>
      <c r="AE61" s="126" t="str">
        <f>VLOOKUP(A61,[5]Sheet1!$A$1:$L$146,12,0)</f>
        <v>ngày 7 tháng 1 năm 2021</v>
      </c>
      <c r="AF61" s="119" t="e">
        <f>VLOOKUP(A61,'DS 4.2020'!A63:AF213,32,)</f>
        <v>#N/A</v>
      </c>
      <c r="AG61" s="119" t="e">
        <f>VLOOKUP(A61,'DS 4.2020'!A63:AG213,33,0)</f>
        <v>#N/A</v>
      </c>
      <c r="AH61" s="133"/>
      <c r="AJ61" s="2" t="str">
        <f>VLOOKUP(A62,[1]QLKT!$AA$10:$AC$111,3,0)</f>
        <v>a</v>
      </c>
      <c r="AK61" s="2" t="e">
        <f>VLOOKUP(A61,[4]Sheet1!$A$1:$E$81,5,0)</f>
        <v>#N/A</v>
      </c>
    </row>
    <row r="62" spans="1:37" ht="66">
      <c r="A62" s="21" t="str">
        <f t="shared" si="0"/>
        <v>Nguyễn Hồng Khang 27/06/1979</v>
      </c>
      <c r="B62" s="119">
        <v>56</v>
      </c>
      <c r="C62" s="125">
        <f>VLOOKUP(A62,'[2]tong 2 dot'!$A$7:$C$359,3,0)</f>
        <v>18057540</v>
      </c>
      <c r="D62" s="121" t="s">
        <v>97</v>
      </c>
      <c r="E62" s="122" t="s">
        <v>98</v>
      </c>
      <c r="F62" s="123"/>
      <c r="G62" s="124" t="s">
        <v>99</v>
      </c>
      <c r="H62" s="119" t="str">
        <f>VLOOKUP(A62,'[2]tong 2 dot'!$A$7:$G$379,7,0)</f>
        <v>Hà Tĩnh</v>
      </c>
      <c r="I62" s="119" t="str">
        <f>VLOOKUP(A62,'[2]tong 2 dot'!$A$7:$E$379,5,0)</f>
        <v>Nam</v>
      </c>
      <c r="J62" s="119" t="s">
        <v>40</v>
      </c>
      <c r="K62" s="119" t="str">
        <f>VLOOKUP(A62,'[2]tong 2 dot'!$A$7:$J$379,10,0)</f>
        <v>QH-2018-E</v>
      </c>
      <c r="L62" s="119">
        <v>8340410</v>
      </c>
      <c r="M62" s="126" t="s">
        <v>100</v>
      </c>
      <c r="N62" s="126" t="s">
        <v>1208</v>
      </c>
      <c r="O62" s="119" t="str">
        <f>VLOOKUP(A62,'[3]fie nguon'!$C$2:$L$348,10,0)</f>
        <v>Quản lý nhân lực tại Sở Khoa học và Công nghệ thành phố Hà Nội</v>
      </c>
      <c r="P62" s="119" t="str">
        <f>VLOOKUP(A62,'[3]fie nguon'!$C$2:$N$348,12,0)</f>
        <v>TS. Hoàng Khắc Lịch</v>
      </c>
      <c r="Q62" s="119" t="str">
        <f>VLOOKUP(A62,'[3]fie nguon'!$C$2:$O$348,13,0)</f>
        <v xml:space="preserve"> Trường ĐH Kinh tế, ĐHQG Hà Nội</v>
      </c>
      <c r="R62" s="119" t="str">
        <f>VLOOKUP(A62,'[3]fie nguon'!$C$2:$T$349,18,0)</f>
        <v>551/QĐ-ĐHKT ngày 19/03/2020</v>
      </c>
      <c r="S62" s="126">
        <v>3.05</v>
      </c>
      <c r="T62" s="128"/>
      <c r="U62" s="129">
        <v>8.9</v>
      </c>
      <c r="V62" s="130"/>
      <c r="W62" s="126" t="s">
        <v>33</v>
      </c>
      <c r="X62" s="119" t="str">
        <f>VLOOKUP(A62,'[2]tong 2 dot'!$A$7:$K$379,11,0)</f>
        <v>3286/QĐ-ĐHKT ngày 7/12/2018</v>
      </c>
      <c r="Y62" s="128" t="str">
        <f>VLOOKUP(A62,[5]Sheet1!$A$1:$M$145,13,0)</f>
        <v>4017 /QĐ-ĐHKT ngày 21 tháng 12 năm 2020</v>
      </c>
      <c r="Z62" s="126" t="str">
        <f>VLOOKUP(A62,[5]Sheet1!$A$1:$E$145,5,0)</f>
        <v>GS.TS. Phan Huy Đường</v>
      </c>
      <c r="AA62" s="126" t="str">
        <f>VLOOKUP(A62,[5]Sheet1!$A$1:$F$145,6,0)</f>
        <v>TS. Trần Quang Tuyến</v>
      </c>
      <c r="AB62" s="126" t="str">
        <f>VLOOKUP(A62,[5]Sheet1!$A$1:$G$145,7,0)</f>
        <v>TS. Phạm Cảnh Huy</v>
      </c>
      <c r="AC62" s="126" t="str">
        <f>VLOOKUP(A62,[5]Sheet1!$A$1:$H$145,8,0)</f>
        <v>TS. Hoàng Triều Hoa</v>
      </c>
      <c r="AD62" s="126" t="str">
        <f>VLOOKUP(A62,[5]Sheet1!$A$1:$I$145,9,0)</f>
        <v>PGS.TS. Nguyễn Anh Tuấn</v>
      </c>
      <c r="AE62" s="126" t="s">
        <v>1274</v>
      </c>
      <c r="AF62" s="119" t="e">
        <f>VLOOKUP(A62,'DS 4.2020'!A64:AF214,32,)</f>
        <v>#N/A</v>
      </c>
      <c r="AG62" s="119" t="e">
        <f>VLOOKUP(A62,'DS 4.2020'!A64:AG214,33,0)</f>
        <v>#N/A</v>
      </c>
      <c r="AH62" s="133"/>
      <c r="AJ62" s="2" t="e">
        <f>VLOOKUP(A63,[1]QLKT!$AA$10:$AC$111,3,0)</f>
        <v>#N/A</v>
      </c>
      <c r="AK62" s="2" t="e">
        <f>VLOOKUP(A62,[4]Sheet1!$A$1:$E$81,5,0)</f>
        <v>#N/A</v>
      </c>
    </row>
    <row r="63" spans="1:37" ht="66">
      <c r="A63" s="21" t="str">
        <f t="shared" si="0"/>
        <v>Nguyễn Đăng Khoa 12/02/1979</v>
      </c>
      <c r="B63" s="119">
        <v>57</v>
      </c>
      <c r="C63" s="125">
        <v>18057541</v>
      </c>
      <c r="D63" s="121" t="s">
        <v>606</v>
      </c>
      <c r="E63" s="122" t="s">
        <v>607</v>
      </c>
      <c r="F63" s="123"/>
      <c r="G63" s="124" t="s">
        <v>608</v>
      </c>
      <c r="H63" s="119" t="s">
        <v>42</v>
      </c>
      <c r="I63" s="119" t="s">
        <v>35</v>
      </c>
      <c r="J63" s="119" t="s">
        <v>40</v>
      </c>
      <c r="K63" s="119" t="s">
        <v>47</v>
      </c>
      <c r="L63" s="119">
        <v>8340410</v>
      </c>
      <c r="M63" s="126"/>
      <c r="N63" s="126" t="s">
        <v>1208</v>
      </c>
      <c r="O63" s="119" t="str">
        <f>VLOOKUP(A63,'[3]fie nguon'!$C$2:$L$348,10,0)</f>
        <v>Phát triển nhân lực công chức lãnh đạo, quản lý tại Kiểm toán nhà nước Việt Nam</v>
      </c>
      <c r="P63" s="119" t="str">
        <f>VLOOKUP(A63,'[3]fie nguon'!$C$2:$N$348,12,0)</f>
        <v>PGS.TS Phạm Thị Hồng Điệp</v>
      </c>
      <c r="Q63" s="119" t="str">
        <f>VLOOKUP(A63,'[3]fie nguon'!$C$2:$O$348,13,0)</f>
        <v xml:space="preserve"> Trường ĐH Kinh tế, ĐHQG Hà Nội</v>
      </c>
      <c r="R63" s="119" t="str">
        <f>VLOOKUP(A63,'[3]fie nguon'!$C$2:$T$349,18,0)</f>
        <v>552/QĐ-ĐHKT ngày 19/03/2020</v>
      </c>
      <c r="S63" s="126">
        <v>3.25</v>
      </c>
      <c r="T63" s="128"/>
      <c r="U63" s="129">
        <v>8.8000000000000007</v>
      </c>
      <c r="V63" s="130"/>
      <c r="W63" s="126" t="s">
        <v>33</v>
      </c>
      <c r="X63" s="119" t="s">
        <v>79</v>
      </c>
      <c r="Y63" s="128" t="str">
        <f>VLOOKUP(A63,[5]Sheet1!$A$1:$M$145,13,0)</f>
        <v>3988 /QĐ-ĐHKT ngày 21 tháng 12 năm 2020</v>
      </c>
      <c r="Z63" s="126" t="str">
        <f>VLOOKUP(A63,[5]Sheet1!$A$1:$E$145,5,0)</f>
        <v>PGS.TS. Trần Đức Hiệp</v>
      </c>
      <c r="AA63" s="126" t="str">
        <f>VLOOKUP(A63,[5]Sheet1!$A$1:$F$145,6,0)</f>
        <v>PGS.TS. Nguyễn Chiến Thắng</v>
      </c>
      <c r="AB63" s="126" t="str">
        <f>VLOOKUP(A63,[5]Sheet1!$A$1:$G$145,7,0)</f>
        <v>TS. Nguyễn Thế Vinh</v>
      </c>
      <c r="AC63" s="126" t="str">
        <f>VLOOKUP(A63,[5]Sheet1!$A$1:$H$145,8,0)</f>
        <v>TS. Nguyễn Thùy Anh</v>
      </c>
      <c r="AD63" s="126" t="str">
        <f>VLOOKUP(A63,[5]Sheet1!$A$1:$I$145,9,0)</f>
        <v>PGS.TS. Đinh Văn Thông</v>
      </c>
      <c r="AE63" s="126" t="str">
        <f>VLOOKUP(A63,[5]Sheet1!$A$1:$L$146,12,0)</f>
        <v>ngày 8 tháng 1 năm 2021</v>
      </c>
      <c r="AF63" s="119" t="str">
        <f>VLOOKUP(A63,'DS 4.2020'!A65:AF215,32,)</f>
        <v>0904728228</v>
      </c>
      <c r="AG63" s="119" t="str">
        <f>VLOOKUP(A63,'DS 4.2020'!A65:AG215,33,0)</f>
        <v>dangkhoasav@gmail.com</v>
      </c>
      <c r="AH63" s="133"/>
      <c r="AJ63" s="2" t="e">
        <f>VLOOKUP(A64,[1]QLKT!$AA$10:$AC$111,3,0)</f>
        <v>#N/A</v>
      </c>
      <c r="AK63" s="2"/>
    </row>
    <row r="64" spans="1:37" ht="66">
      <c r="A64" s="21" t="str">
        <f t="shared" si="0"/>
        <v>Phạm Thế Lam 12/12/1982</v>
      </c>
      <c r="B64" s="119">
        <v>58</v>
      </c>
      <c r="C64" s="125">
        <f>VLOOKUP(A64,'[2]tong 2 dot'!$A$7:$C$359,3,0)</f>
        <v>18057614</v>
      </c>
      <c r="D64" s="121" t="s">
        <v>1079</v>
      </c>
      <c r="E64" s="122" t="s">
        <v>1080</v>
      </c>
      <c r="F64" s="123"/>
      <c r="G64" s="124" t="s">
        <v>1081</v>
      </c>
      <c r="H64" s="119" t="str">
        <f>VLOOKUP(A64,'[2]tong 2 dot'!$A$7:$G$379,7,0)</f>
        <v>Hà Nội</v>
      </c>
      <c r="I64" s="119" t="str">
        <f>VLOOKUP(A64,'[2]tong 2 dot'!$A$7:$E$379,5,0)</f>
        <v>Nam</v>
      </c>
      <c r="J64" s="119" t="s">
        <v>251</v>
      </c>
      <c r="K64" s="119" t="str">
        <f>VLOOKUP(A64,'[2]tong 2 dot'!$A$7:$J$379,10,0)</f>
        <v>QH-2018-E</v>
      </c>
      <c r="L64" s="119">
        <v>8340101</v>
      </c>
      <c r="M64" s="126" t="s">
        <v>106</v>
      </c>
      <c r="N64" s="126" t="s">
        <v>1208</v>
      </c>
      <c r="O64" s="119" t="str">
        <f>VLOOKUP(A64,'[3]fie nguon'!$C$2:$L$348,10,0)</f>
        <v>Hoạt động Marketing sản phẩm bảo hiểm du lịch quốc tế của Tổng công ty Cổ phần Bảo hiểm Bưu điện</v>
      </c>
      <c r="P64" s="119" t="str">
        <f>VLOOKUP(A64,'[3]fie nguon'!$C$2:$N$348,12,0)</f>
        <v>TS. Vũ Thị Minh Hiền</v>
      </c>
      <c r="Q64" s="119" t="str">
        <f>VLOOKUP(A64,'[3]fie nguon'!$C$2:$O$348,13,0)</f>
        <v>Nguyên Cán bộ Trường ĐH Kinh tế, ĐHQGHN</v>
      </c>
      <c r="R64" s="119" t="str">
        <f>VLOOKUP(A64,'[3]fie nguon'!$C$2:$T$349,18,0)</f>
        <v>615/QĐ-ĐHKT ngày 19/03/2020</v>
      </c>
      <c r="S64" s="126">
        <v>2.91</v>
      </c>
      <c r="T64" s="128"/>
      <c r="U64" s="129">
        <v>8.6999999999999993</v>
      </c>
      <c r="V64" s="130"/>
      <c r="W64" s="126" t="s">
        <v>33</v>
      </c>
      <c r="X64" s="119" t="str">
        <f>VLOOKUP(A64,'[2]tong 2 dot'!$A$7:$K$379,11,0)</f>
        <v>3286/QĐ-ĐHKT ngày 7/12/2018</v>
      </c>
      <c r="Y64" s="128" t="str">
        <f>VLOOKUP(A64,[5]Sheet1!$A$1:$M$145,13,0)</f>
        <v>3863 /QĐ-ĐHKT ngày 14 tháng 12 năm 2020</v>
      </c>
      <c r="Z64" s="126" t="str">
        <f>VLOOKUP(A64,[5]Sheet1!$A$1:$E$145,5,0)</f>
        <v>PGS.TS. Nguyễn Mạnh Tuân</v>
      </c>
      <c r="AA64" s="126" t="str">
        <f>VLOOKUP(A64,[5]Sheet1!$A$1:$F$145,6,0)</f>
        <v>PGS.TS. Nhâm Phong Tuân</v>
      </c>
      <c r="AB64" s="126" t="str">
        <f>VLOOKUP(A64,[5]Sheet1!$A$1:$G$145,7,0)</f>
        <v>PGS.TS. Lê Thái Phong</v>
      </c>
      <c r="AC64" s="126" t="str">
        <f>VLOOKUP(A64,[5]Sheet1!$A$1:$H$145,8,0)</f>
        <v>TS. Nguyễn Thu Hà</v>
      </c>
      <c r="AD64" s="126" t="str">
        <f>VLOOKUP(A64,[5]Sheet1!$A$1:$I$145,9,0)</f>
        <v>PGS.TS. Mai Thanh Lan</v>
      </c>
      <c r="AE64" s="126" t="s">
        <v>1274</v>
      </c>
      <c r="AF64" s="119" t="str">
        <f>VLOOKUP(A64,'DS 4.2020'!A66:AF216,32,)</f>
        <v>0943114498</v>
      </c>
      <c r="AG64" s="119" t="str">
        <f>VLOOKUP(A64,'DS 4.2020'!A66:AG216,33,0)</f>
        <v>lam309@gmail.com</v>
      </c>
      <c r="AH64" s="133"/>
      <c r="AJ64" s="2" t="e">
        <f>VLOOKUP(A65,[1]QLKT!$AA$10:$AC$111,3,0)</f>
        <v>#N/A</v>
      </c>
      <c r="AK64" s="2"/>
    </row>
    <row r="65" spans="1:37" ht="66">
      <c r="A65" s="21" t="str">
        <f t="shared" si="0"/>
        <v>Nguyễn Thế Lâm 02/11/1995</v>
      </c>
      <c r="B65" s="119">
        <v>59</v>
      </c>
      <c r="C65" s="125">
        <f>VLOOKUP(A65,'[2]tong 2 dot'!$A$7:$C$359,3,0)</f>
        <v>18057665</v>
      </c>
      <c r="D65" s="121" t="s">
        <v>295</v>
      </c>
      <c r="E65" s="122" t="s">
        <v>296</v>
      </c>
      <c r="F65" s="123"/>
      <c r="G65" s="124" t="s">
        <v>297</v>
      </c>
      <c r="H65" s="119" t="str">
        <f>VLOOKUP(A65,'[2]tong 2 dot'!$A$7:$G$379,7,0)</f>
        <v>Thái Bình</v>
      </c>
      <c r="I65" s="119" t="str">
        <f>VLOOKUP(A65,'[2]tong 2 dot'!$A$7:$E$379,5,0)</f>
        <v>Nam</v>
      </c>
      <c r="J65" s="119" t="str">
        <f>VLOOKUP(A65,'[2]tong 2 dot'!$A$7:$H$379,8,0)</f>
        <v>Kế toán</v>
      </c>
      <c r="K65" s="119" t="str">
        <f>VLOOKUP(A65,'[2]tong 2 dot'!$A$7:$J$379,10,0)</f>
        <v>QH-2018-E</v>
      </c>
      <c r="L65" s="119">
        <v>8340301</v>
      </c>
      <c r="M65" s="126" t="s">
        <v>292</v>
      </c>
      <c r="N65" s="126" t="s">
        <v>1208</v>
      </c>
      <c r="O65" s="119" t="str">
        <f>VLOOKUP(A65,'[3]fie nguon'!$C$2:$L$348,10,0)</f>
        <v>Kiểm soát nội bộ quy trình cho vay tại Ngân hàng TMCP Ngoại Thương Việt Nam - Chi nhánh Sở Giao dịch</v>
      </c>
      <c r="P65" s="119" t="str">
        <f>VLOOKUP(A65,'[3]fie nguon'!$C$2:$N$348,12,0)</f>
        <v>PGS.TS Nguyễn Phú Giang</v>
      </c>
      <c r="Q65" s="119" t="str">
        <f>VLOOKUP(A65,'[3]fie nguon'!$C$2:$O$348,13,0)</f>
        <v>Trường ĐH Thương Mại</v>
      </c>
      <c r="R65" s="119" t="str">
        <f>VLOOKUP(A65,'[3]fie nguon'!$C$2:$T$349,18,0)</f>
        <v>638/QĐ-ĐHKT ngày 19/03/2020</v>
      </c>
      <c r="S65" s="126">
        <v>3.38</v>
      </c>
      <c r="T65" s="128"/>
      <c r="U65" s="129">
        <v>8.6999999999999993</v>
      </c>
      <c r="V65" s="130"/>
      <c r="W65" s="126" t="s">
        <v>37</v>
      </c>
      <c r="X65" s="119" t="str">
        <f>VLOOKUP(A65,'[2]tong 2 dot'!$A$7:$K$379,11,0)</f>
        <v>3286/QĐ-ĐHKT ngày 7/12/2018</v>
      </c>
      <c r="Y65" s="128" t="str">
        <f>VLOOKUP(A65,[5]Sheet1!$A$1:$M$145,13,0)</f>
        <v>3758 /QĐ-ĐHKT ngày 8 tháng 12 năm 2020</v>
      </c>
      <c r="Z65" s="126" t="str">
        <f>VLOOKUP(A65,[5]Sheet1!$A$1:$E$145,5,0)</f>
        <v>PGS.TS. Nguyễn Hữu Ánh </v>
      </c>
      <c r="AA65" s="126" t="str">
        <f>VLOOKUP(A65,[5]Sheet1!$A$1:$F$145,6,0)</f>
        <v>TS. Trần Thế Nữ</v>
      </c>
      <c r="AB65" s="126" t="str">
        <f>VLOOKUP(A65,[5]Sheet1!$A$1:$G$145,7,0)</f>
        <v>TS. Nguyễn Thị Diệu Thu</v>
      </c>
      <c r="AC65" s="126" t="str">
        <f>VLOOKUP(A65,[5]Sheet1!$A$1:$H$145,8,0)</f>
        <v>TS. Nguyễn Thị Thanh Hải</v>
      </c>
      <c r="AD65" s="126" t="str">
        <f>VLOOKUP(A65,[5]Sheet1!$A$1:$I$145,9,0)</f>
        <v>TS. Phan Thị Anh Đào </v>
      </c>
      <c r="AE65" s="126" t="str">
        <f>VLOOKUP(A65,[5]Sheet1!$A$1:$L$146,12,0)</f>
        <v>ngày 26 tháng 12 năm 2020</v>
      </c>
      <c r="AF65" s="119" t="e">
        <f>VLOOKUP(A65,'DS 4.2020'!A67:AF217,32,)</f>
        <v>#N/A</v>
      </c>
      <c r="AG65" s="119" t="e">
        <f>VLOOKUP(A65,'DS 4.2020'!A67:AG217,33,0)</f>
        <v>#N/A</v>
      </c>
      <c r="AH65" s="133"/>
      <c r="AJ65" s="2" t="str">
        <f>VLOOKUP(A66,[1]QLKT!$AA$10:$AC$111,3,0)</f>
        <v>a</v>
      </c>
      <c r="AK65" s="2"/>
    </row>
    <row r="66" spans="1:37" ht="66">
      <c r="A66" s="21" t="str">
        <f t="shared" si="0"/>
        <v>Hoàng Thị Nhật Lệ 01/10/1991</v>
      </c>
      <c r="B66" s="119">
        <v>60</v>
      </c>
      <c r="C66" s="125">
        <f>VLOOKUP(A66,'[2]tong 2 dot'!$A$7:$C$359,3,0)</f>
        <v>18057542</v>
      </c>
      <c r="D66" s="121" t="s">
        <v>222</v>
      </c>
      <c r="E66" s="122" t="s">
        <v>223</v>
      </c>
      <c r="F66" s="123"/>
      <c r="G66" s="124" t="s">
        <v>224</v>
      </c>
      <c r="H66" s="119" t="str">
        <f>VLOOKUP(A66,'[2]tong 2 dot'!$A$7:$G$379,7,0)</f>
        <v>Cao Bằng</v>
      </c>
      <c r="I66" s="119" t="str">
        <f>VLOOKUP(A66,'[2]tong 2 dot'!$A$7:$E$379,5,0)</f>
        <v>Nữ</v>
      </c>
      <c r="J66" s="119" t="s">
        <v>40</v>
      </c>
      <c r="K66" s="119" t="str">
        <f>VLOOKUP(A66,'[2]tong 2 dot'!$A$7:$J$379,10,0)</f>
        <v>QH-2018-E</v>
      </c>
      <c r="L66" s="119">
        <v>8340410</v>
      </c>
      <c r="M66" s="126" t="s">
        <v>41</v>
      </c>
      <c r="N66" s="126" t="s">
        <v>1208</v>
      </c>
      <c r="O66" s="119" t="str">
        <f>VLOOKUP(A66,'[3]fie nguon'!$C$2:$L$348,10,0)</f>
        <v>Hoạt động kiểm tra hàng hóa xuất nhập khẩu tại Chi cục Hải quan Bắc Hà Nội</v>
      </c>
      <c r="P66" s="119" t="str">
        <f>VLOOKUP(A66,'[3]fie nguon'!$C$2:$N$348,12,0)</f>
        <v>PGS.TS. Đinh Văn Thông</v>
      </c>
      <c r="Q66" s="119" t="str">
        <f>VLOOKUP(A66,'[3]fie nguon'!$C$2:$O$348,13,0)</f>
        <v xml:space="preserve"> Trường ĐH Kinh tế, ĐHQG Hà Nội</v>
      </c>
      <c r="R66" s="119" t="str">
        <f>VLOOKUP(A66,'[3]fie nguon'!$C$2:$T$349,18,0)</f>
        <v>777/QĐ-ĐHKT ngày 31/3/2020</v>
      </c>
      <c r="S66" s="126">
        <v>3.13</v>
      </c>
      <c r="T66" s="128"/>
      <c r="U66" s="129">
        <v>8.4</v>
      </c>
      <c r="V66" s="130"/>
      <c r="W66" s="126" t="s">
        <v>33</v>
      </c>
      <c r="X66" s="119" t="str">
        <f>VLOOKUP(A66,'[2]tong 2 dot'!$A$7:$K$379,11,0)</f>
        <v>3286/QĐ-ĐHKT ngày 7/12/2018</v>
      </c>
      <c r="Y66" s="128" t="str">
        <f>VLOOKUP(A66,[5]Sheet1!$A$1:$M$145,13,0)</f>
        <v>4005 /QĐ-ĐHKT ngày 21 tháng 12 năm 2020</v>
      </c>
      <c r="Z66" s="126" t="str">
        <f>VLOOKUP(A66,[5]Sheet1!$A$1:$E$145,5,0)</f>
        <v>PGS.TS. Nguyễn Trúc Lê</v>
      </c>
      <c r="AA66" s="126" t="str">
        <f>VLOOKUP(A66,[5]Sheet1!$A$1:$F$145,6,0)</f>
        <v>PGS.TS. Nguyễn Anh Tuấn</v>
      </c>
      <c r="AB66" s="126" t="str">
        <f>VLOOKUP(A66,[5]Sheet1!$A$1:$G$145,7,0)</f>
        <v>PGS.TS. Nguyễn An Thịnh</v>
      </c>
      <c r="AC66" s="126" t="str">
        <f>VLOOKUP(A66,[5]Sheet1!$A$1:$H$145,8,0)</f>
        <v>TS. Nguyễn Thùy Anh</v>
      </c>
      <c r="AD66" s="126" t="str">
        <f>VLOOKUP(A66,[5]Sheet1!$A$1:$I$145,9,0)</f>
        <v>PGS.TS. Lê Hùng Sơn</v>
      </c>
      <c r="AE66" s="126" t="s">
        <v>1275</v>
      </c>
      <c r="AF66" s="119" t="e">
        <f>VLOOKUP(A66,'DS 4.2020'!A68:AF218,32,)</f>
        <v>#N/A</v>
      </c>
      <c r="AG66" s="119" t="e">
        <f>VLOOKUP(A66,'DS 4.2020'!A68:AG218,33,0)</f>
        <v>#N/A</v>
      </c>
      <c r="AH66" s="136"/>
      <c r="AJ66" s="2" t="str">
        <f>VLOOKUP(A67,[1]QLKT!$AA$10:$AC$111,3,0)</f>
        <v>a</v>
      </c>
      <c r="AK66" s="2"/>
    </row>
    <row r="67" spans="1:37" ht="66">
      <c r="A67" s="21" t="str">
        <f t="shared" si="0"/>
        <v>Nguyễn Hồng Liên 02/05/1981</v>
      </c>
      <c r="B67" s="119">
        <v>61</v>
      </c>
      <c r="C67" s="125" t="s">
        <v>125</v>
      </c>
      <c r="D67" s="121" t="s">
        <v>97</v>
      </c>
      <c r="E67" s="122" t="s">
        <v>109</v>
      </c>
      <c r="F67" s="123"/>
      <c r="G67" s="124" t="s">
        <v>110</v>
      </c>
      <c r="H67" s="119" t="s">
        <v>42</v>
      </c>
      <c r="I67" s="119" t="s">
        <v>38</v>
      </c>
      <c r="J67" s="119" t="s">
        <v>40</v>
      </c>
      <c r="K67" s="119" t="s">
        <v>47</v>
      </c>
      <c r="L67" s="119">
        <v>8340410</v>
      </c>
      <c r="M67" s="126" t="s">
        <v>100</v>
      </c>
      <c r="N67" s="126" t="s">
        <v>1208</v>
      </c>
      <c r="O67" s="119" t="str">
        <f>VLOOKUP(A67,'[3]fie nguon'!$C$2:$L$348,10,0)</f>
        <v>Quản lý trang thiết bị máy soi của ngành Hải quan ở Việt Nam</v>
      </c>
      <c r="P67" s="119" t="str">
        <f>VLOOKUP(A67,'[3]fie nguon'!$C$2:$N$348,12,0)</f>
        <v>PGS.TS Nguyễn Trúc Lê</v>
      </c>
      <c r="Q67" s="119" t="str">
        <f>VLOOKUP(A67,'[3]fie nguon'!$C$2:$O$348,13,0)</f>
        <v xml:space="preserve"> Trường ĐH Kinh tế, ĐHQG Hà Nội</v>
      </c>
      <c r="R67" s="119" t="str">
        <f>VLOOKUP(A67,'[3]fie nguon'!$C$2:$T$349,18,0)</f>
        <v>553/QĐ-ĐHKT ngày 19/03/2020</v>
      </c>
      <c r="S67" s="126">
        <v>3.18</v>
      </c>
      <c r="T67" s="128"/>
      <c r="U67" s="129">
        <v>8.9</v>
      </c>
      <c r="V67" s="130"/>
      <c r="W67" s="126" t="s">
        <v>33</v>
      </c>
      <c r="X67" s="119" t="s">
        <v>79</v>
      </c>
      <c r="Y67" s="128" t="str">
        <f>VLOOKUP(A67,[5]Sheet1!$A$1:$M$145,13,0)</f>
        <v>3984 /QĐ-ĐHKT ngày 21 tháng 12 năm 2020</v>
      </c>
      <c r="Z67" s="126" t="str">
        <f>VLOOKUP(A67,[5]Sheet1!$A$1:$E$145,5,0)</f>
        <v>GS.TS. Phan Huy Đường</v>
      </c>
      <c r="AA67" s="126" t="str">
        <f>VLOOKUP(A67,[5]Sheet1!$A$1:$F$145,6,0)</f>
        <v>PGS.TS. Nguyễn Hữu Đạt</v>
      </c>
      <c r="AB67" s="126" t="str">
        <f>VLOOKUP(A67,[5]Sheet1!$A$1:$G$145,7,0)</f>
        <v>PGS.TS. Lê Quốc Hội</v>
      </c>
      <c r="AC67" s="126" t="str">
        <f>VLOOKUP(A67,[5]Sheet1!$A$1:$H$145,8,0)</f>
        <v>TS. Lê Thị Hồng Điệp</v>
      </c>
      <c r="AD67" s="126" t="str">
        <f>VLOOKUP(A67,[5]Sheet1!$A$1:$I$145,9,0)</f>
        <v>PGS.TS. Vũ Đức Thanh</v>
      </c>
      <c r="AE67" s="126" t="str">
        <f>VLOOKUP(A67,[5]Sheet1!$A$1:$L$146,12,0)</f>
        <v>ngày 12 tháng 1 năm 2021</v>
      </c>
      <c r="AF67" s="119" t="e">
        <f>VLOOKUP(A67,'DS 4.2020'!A69:AF219,32,)</f>
        <v>#N/A</v>
      </c>
      <c r="AG67" s="119" t="e">
        <f>VLOOKUP(A67,'DS 4.2020'!A69:AG219,33,0)</f>
        <v>#N/A</v>
      </c>
      <c r="AH67" s="136"/>
      <c r="AJ67" s="2" t="e">
        <f>VLOOKUP(A68,[1]QLKT!$AA$10:$AC$111,3,0)</f>
        <v>#N/A</v>
      </c>
      <c r="AK67" s="2"/>
    </row>
    <row r="68" spans="1:37" ht="66">
      <c r="A68" s="21" t="str">
        <f t="shared" si="0"/>
        <v>Đàm Thị Hải Linh 27/12/1991</v>
      </c>
      <c r="B68" s="119">
        <v>62</v>
      </c>
      <c r="C68" s="125">
        <f>VLOOKUP(A68,'[2]tong 2 dot'!$A$7:$C$359,3,0)</f>
        <v>18057718</v>
      </c>
      <c r="D68" s="121" t="s">
        <v>525</v>
      </c>
      <c r="E68" s="122" t="s">
        <v>359</v>
      </c>
      <c r="F68" s="123"/>
      <c r="G68" s="124" t="s">
        <v>526</v>
      </c>
      <c r="H68" s="119" t="str">
        <f>VLOOKUP(A68,'[2]tong 2 dot'!$A$7:$G$379,7,0)</f>
        <v>Hà Nội</v>
      </c>
      <c r="I68" s="119" t="str">
        <f>VLOOKUP(A68,'[2]tong 2 dot'!$A$7:$E$379,5,0)</f>
        <v>Nữ</v>
      </c>
      <c r="J68" s="119" t="s">
        <v>660</v>
      </c>
      <c r="K68" s="119" t="str">
        <f>VLOOKUP(A68,'[2]tong 2 dot'!$A$7:$J$379,10,0)</f>
        <v>QH-2018-E</v>
      </c>
      <c r="L68" s="119">
        <v>8340201</v>
      </c>
      <c r="M68" s="126"/>
      <c r="N68" s="126" t="s">
        <v>1208</v>
      </c>
      <c r="O68" s="119" t="str">
        <f>VLOOKUP(A68,'[3]fie nguon'!$C$2:$L$348,10,0)</f>
        <v>Đo lường rủi ro tín dụng theo Basel 2 tại ngân hàng TMCP Kỹ thương Việt Nam</v>
      </c>
      <c r="P68" s="119" t="str">
        <f>VLOOKUP(A68,'[3]fie nguon'!$C$2:$N$348,12,0)</f>
        <v>TS. Nguyễn Thị Nhung</v>
      </c>
      <c r="Q68" s="119" t="str">
        <f>VLOOKUP(A68,'[3]fie nguon'!$C$2:$O$348,13,0)</f>
        <v xml:space="preserve"> Trường ĐH Kinh tế, ĐHQG Hà Nội</v>
      </c>
      <c r="R68" s="119" t="str">
        <f>VLOOKUP(A68,'[3]fie nguon'!$C$2:$T$349,18,0)</f>
        <v>674/QĐ-ĐHKT ngày 19/03/2020</v>
      </c>
      <c r="S68" s="126">
        <v>3.2</v>
      </c>
      <c r="T68" s="128"/>
      <c r="U68" s="129">
        <v>8.3000000000000007</v>
      </c>
      <c r="V68" s="130"/>
      <c r="W68" s="126" t="s">
        <v>37</v>
      </c>
      <c r="X68" s="119" t="str">
        <f>VLOOKUP(A68,'[2]tong 2 dot'!$A$7:$K$379,11,0)</f>
        <v>3286/QĐ-ĐHKT ngày 7/12/2018</v>
      </c>
      <c r="Y68" s="128" t="str">
        <f>VLOOKUP(A68,[5]Sheet1!$A$1:$M$145,13,0)</f>
        <v>3818 /QĐ-ĐHKT ngày 11 tháng 12 năm 2020</v>
      </c>
      <c r="Z68" s="126" t="str">
        <f>VLOOKUP(A68,[5]Sheet1!$A$1:$E$145,5,0)</f>
        <v>PGS.TS. Lê Trung Thành</v>
      </c>
      <c r="AA68" s="126" t="str">
        <f>VLOOKUP(A68,[5]Sheet1!$A$1:$F$145,6,0)</f>
        <v>TS. Đinh Thị Thanh Vân</v>
      </c>
      <c r="AB68" s="126" t="str">
        <f>VLOOKUP(A68,[5]Sheet1!$A$1:$G$145,7,0)</f>
        <v>PGS.TS. Nguyễn Văn Định</v>
      </c>
      <c r="AC68" s="126" t="str">
        <f>VLOOKUP(A68,[5]Sheet1!$A$1:$H$145,8,0)</f>
        <v>TS. Lê Hồng Hạnh</v>
      </c>
      <c r="AD68" s="126" t="str">
        <f>VLOOKUP(A68,[5]Sheet1!$A$1:$I$145,9,0)</f>
        <v>PGS.TS. Lưu Thị Hương</v>
      </c>
      <c r="AE68" s="126" t="str">
        <f>VLOOKUP(A68,[5]Sheet1!$A$1:$L$146,12,0)</f>
        <v>ngày 22 tháng 12 năm 2020</v>
      </c>
      <c r="AF68" s="119" t="str">
        <f>VLOOKUP(A68,'DS 4.2020'!A70:AF220,32,)</f>
        <v>0987826782</v>
      </c>
      <c r="AG68" s="119" t="str">
        <f>VLOOKUP(A68,'DS 4.2020'!A70:AG220,33,0)</f>
        <v>lynhdamhai@gmail.com</v>
      </c>
      <c r="AH68" s="133"/>
      <c r="AJ68" s="2" t="str">
        <f>VLOOKUP(A69,[1]QLKT!$AA$10:$AC$111,3,0)</f>
        <v>a</v>
      </c>
      <c r="AK68" s="2"/>
    </row>
    <row r="69" spans="1:37" ht="66">
      <c r="A69" s="21" t="str">
        <f t="shared" ref="A69:A126" si="1">TRIM(D69)&amp;" "&amp;TRIM(E69)&amp;" "&amp;TRIM(G69)</f>
        <v>Nguyễn Hải Linh 21/11/1989</v>
      </c>
      <c r="B69" s="119">
        <v>63</v>
      </c>
      <c r="C69" s="125">
        <f>VLOOKUP(A69,'[2]tong 2 dot'!$A$7:$C$359,3,0)</f>
        <v>18057544</v>
      </c>
      <c r="D69" s="121" t="s">
        <v>358</v>
      </c>
      <c r="E69" s="122" t="s">
        <v>359</v>
      </c>
      <c r="F69" s="123"/>
      <c r="G69" s="124" t="s">
        <v>360</v>
      </c>
      <c r="H69" s="119" t="str">
        <f>VLOOKUP(A69,'[2]tong 2 dot'!$A$7:$G$379,7,0)</f>
        <v>Phú Thọ</v>
      </c>
      <c r="I69" s="119" t="str">
        <f>VLOOKUP(A69,'[2]tong 2 dot'!$A$7:$E$379,5,0)</f>
        <v>Nam</v>
      </c>
      <c r="J69" s="119" t="s">
        <v>40</v>
      </c>
      <c r="K69" s="119" t="str">
        <f>VLOOKUP(A69,'[2]tong 2 dot'!$A$7:$J$379,10,0)</f>
        <v>QH-2018-E</v>
      </c>
      <c r="L69" s="119">
        <v>8340410</v>
      </c>
      <c r="M69" s="126" t="s">
        <v>41</v>
      </c>
      <c r="N69" s="126" t="s">
        <v>1208</v>
      </c>
      <c r="O69" s="119" t="str">
        <f>VLOOKUP(A69,'[3]fie nguon'!$C$2:$L$348,10,0)</f>
        <v>Quản lý nhân lực tại Công ty cổ phần chứng khoán VNDIRECT</v>
      </c>
      <c r="P69" s="119" t="str">
        <f>VLOOKUP(A69,'[3]fie nguon'!$C$2:$N$348,12,0)</f>
        <v>PGS.TS. Lê Danh Tốn</v>
      </c>
      <c r="Q69" s="119" t="str">
        <f>VLOOKUP(A69,'[3]fie nguon'!$C$2:$O$348,13,0)</f>
        <v>Trường Đại học Kinh tế, ĐHQGHN</v>
      </c>
      <c r="R69" s="119" t="str">
        <f>VLOOKUP(A69,'[3]fie nguon'!$C$2:$T$349,18,0)</f>
        <v>1086/QĐ-ĐHKT ngày 15/5/2020</v>
      </c>
      <c r="S69" s="126">
        <v>3.23</v>
      </c>
      <c r="T69" s="128"/>
      <c r="U69" s="129">
        <v>8.6999999999999993</v>
      </c>
      <c r="V69" s="130"/>
      <c r="W69" s="126" t="s">
        <v>33</v>
      </c>
      <c r="X69" s="119" t="str">
        <f>VLOOKUP(A69,'[2]tong 2 dot'!$A$7:$K$379,11,0)</f>
        <v>3286/QĐ-ĐHKT ngày 7/12/2018</v>
      </c>
      <c r="Y69" s="128" t="str">
        <f>VLOOKUP(A69,[5]Sheet1!$A$1:$M$145,13,0)</f>
        <v>3985 /QĐ-ĐHKT ngày 21 tháng 12 năm 2020</v>
      </c>
      <c r="Z69" s="126" t="str">
        <f>VLOOKUP(A69,[5]Sheet1!$A$1:$E$145,5,0)</f>
        <v>GS.TS. Phan Huy Đường</v>
      </c>
      <c r="AA69" s="126" t="str">
        <f>VLOOKUP(A69,[5]Sheet1!$A$1:$F$145,6,0)</f>
        <v>PGS.TS. Vũ Đức Thanh</v>
      </c>
      <c r="AB69" s="126" t="str">
        <f>VLOOKUP(A69,[5]Sheet1!$A$1:$G$145,7,0)</f>
        <v>PGS.TS. Lê Quốc Hội</v>
      </c>
      <c r="AC69" s="126" t="str">
        <f>VLOOKUP(A69,[5]Sheet1!$A$1:$H$145,8,0)</f>
        <v>TS. Lê Thị Hồng Điệp</v>
      </c>
      <c r="AD69" s="126" t="str">
        <f>VLOOKUP(A69,[5]Sheet1!$A$1:$I$145,9,0)</f>
        <v>PGS.TS. Nguyễn Hữu Đạt</v>
      </c>
      <c r="AE69" s="126" t="str">
        <f>VLOOKUP(A69,[5]Sheet1!$A$1:$L$146,12,0)</f>
        <v>ngày 12 tháng 1 năm 2021</v>
      </c>
      <c r="AF69" s="119" t="e">
        <f>VLOOKUP(A69,'DS 4.2020'!A71:AF221,32,)</f>
        <v>#N/A</v>
      </c>
      <c r="AG69" s="119" t="e">
        <f>VLOOKUP(A69,'DS 4.2020'!A71:AG221,33,0)</f>
        <v>#N/A</v>
      </c>
      <c r="AH69" s="133"/>
      <c r="AJ69" s="2" t="e">
        <f>VLOOKUP(A70,[1]QLKT!$AA$10:$AC$111,3,0)</f>
        <v>#N/A</v>
      </c>
      <c r="AK69" s="2"/>
    </row>
    <row r="70" spans="1:37" ht="66">
      <c r="A70" s="21" t="str">
        <f t="shared" si="1"/>
        <v>Trần Diệu Linh 01/10/1981</v>
      </c>
      <c r="B70" s="119">
        <v>64</v>
      </c>
      <c r="C70" s="125">
        <f>VLOOKUP(A70,'[2]tong 2 dot'!$A$7:$C$359,3,0)</f>
        <v>18057545</v>
      </c>
      <c r="D70" s="121" t="s">
        <v>623</v>
      </c>
      <c r="E70" s="122" t="s">
        <v>359</v>
      </c>
      <c r="F70" s="123"/>
      <c r="G70" s="124" t="s">
        <v>624</v>
      </c>
      <c r="H70" s="119" t="str">
        <f>VLOOKUP(A70,'[2]tong 2 dot'!$A$7:$G$379,7,0)</f>
        <v>Hà Nội</v>
      </c>
      <c r="I70" s="119" t="str">
        <f>VLOOKUP(A70,'[2]tong 2 dot'!$A$7:$E$379,5,0)</f>
        <v>Nữ</v>
      </c>
      <c r="J70" s="119" t="s">
        <v>40</v>
      </c>
      <c r="K70" s="119" t="str">
        <f>VLOOKUP(A70,'[2]tong 2 dot'!$A$7:$J$379,10,0)</f>
        <v>QH-2018-E</v>
      </c>
      <c r="L70" s="119">
        <v>8340410</v>
      </c>
      <c r="M70" s="126" t="s">
        <v>100</v>
      </c>
      <c r="N70" s="126" t="s">
        <v>1208</v>
      </c>
      <c r="O70" s="119" t="str">
        <f>VLOOKUP(A70,'[3]fie nguon'!$C$2:$L$348,10,0)</f>
        <v>Quản lý ngân sách qua kho bạc nhà nước Hà Nội</v>
      </c>
      <c r="P70" s="119" t="str">
        <f>VLOOKUP(A70,'[3]fie nguon'!$C$2:$N$348,12,0)</f>
        <v>TS. Hoàng Thị Hương</v>
      </c>
      <c r="Q70" s="119" t="str">
        <f>VLOOKUP(A70,'[3]fie nguon'!$C$2:$O$348,13,0)</f>
        <v xml:space="preserve"> Trường ĐH Kinh tế, ĐHQG Hà Nội</v>
      </c>
      <c r="R70" s="119" t="str">
        <f>VLOOKUP(A70,'[3]fie nguon'!$C$2:$T$349,18,0)</f>
        <v>554/QĐ-ĐHKT ngày 19/03/2020</v>
      </c>
      <c r="S70" s="126">
        <v>3.15</v>
      </c>
      <c r="T70" s="128"/>
      <c r="U70" s="129">
        <v>8.8000000000000007</v>
      </c>
      <c r="V70" s="130"/>
      <c r="W70" s="126" t="s">
        <v>33</v>
      </c>
      <c r="X70" s="119" t="str">
        <f>VLOOKUP(A70,'[2]tong 2 dot'!$A$7:$K$379,11,0)</f>
        <v>3286/QĐ-ĐHKT ngày 7/12/2018</v>
      </c>
      <c r="Y70" s="128" t="str">
        <f>VLOOKUP(A70,[5]Sheet1!$A$1:$M$145,13,0)</f>
        <v>3992 /QĐ-ĐHKT ngày 21 tháng 12 năm 2020</v>
      </c>
      <c r="Z70" s="126" t="str">
        <f>VLOOKUP(A70,[5]Sheet1!$A$1:$E$145,5,0)</f>
        <v>PGS.TS. Trần Đức Hiệp</v>
      </c>
      <c r="AA70" s="126" t="str">
        <f>VLOOKUP(A70,[5]Sheet1!$A$1:$F$145,6,0)</f>
        <v>PGS.TS. Đinh Văn Thông</v>
      </c>
      <c r="AB70" s="126" t="str">
        <f>VLOOKUP(A70,[5]Sheet1!$A$1:$G$145,7,0)</f>
        <v>PGS.TS. Nguyễn Chiến Thắng</v>
      </c>
      <c r="AC70" s="126" t="str">
        <f>VLOOKUP(A70,[5]Sheet1!$A$1:$H$145,8,0)</f>
        <v>TS. Nguyễn Thùy Anh</v>
      </c>
      <c r="AD70" s="126" t="str">
        <f>VLOOKUP(A70,[5]Sheet1!$A$1:$I$145,9,0)</f>
        <v>TS. Nguyễn Thế Vinh</v>
      </c>
      <c r="AE70" s="126" t="str">
        <f>VLOOKUP(A70,[5]Sheet1!$A$1:$L$146,12,0)</f>
        <v>ngày 8 tháng 1 năm 2021</v>
      </c>
      <c r="AF70" s="119" t="str">
        <f>VLOOKUP(A70,'DS 4.2020'!A72:AF222,32,)</f>
        <v>0904800100</v>
      </c>
      <c r="AG70" s="119" t="str">
        <f>VLOOKUP(A70,'DS 4.2020'!A72:AG222,33,0)</f>
        <v>trandieulinhkbnn@gmail.com</v>
      </c>
      <c r="AH70" s="133"/>
      <c r="AJ70" s="2" t="str">
        <f>VLOOKUP(A71,[1]QLKT!$AA$10:$AC$111,3,0)</f>
        <v>a</v>
      </c>
      <c r="AK70" s="2"/>
    </row>
    <row r="71" spans="1:37" ht="132">
      <c r="A71" s="21" t="str">
        <f t="shared" si="1"/>
        <v>Nguyễn Song Luân 06/11/1987</v>
      </c>
      <c r="B71" s="119">
        <v>65</v>
      </c>
      <c r="C71" s="125">
        <v>17058132</v>
      </c>
      <c r="D71" s="121" t="s">
        <v>595</v>
      </c>
      <c r="E71" s="122" t="s">
        <v>596</v>
      </c>
      <c r="F71" s="123"/>
      <c r="G71" s="124" t="s">
        <v>597</v>
      </c>
      <c r="H71" s="119" t="s">
        <v>598</v>
      </c>
      <c r="I71" s="119" t="s">
        <v>35</v>
      </c>
      <c r="J71" s="119" t="s">
        <v>40</v>
      </c>
      <c r="K71" s="119" t="s">
        <v>39</v>
      </c>
      <c r="L71" s="119">
        <v>8340410</v>
      </c>
      <c r="M71" s="126" t="s">
        <v>1066</v>
      </c>
      <c r="N71" s="126" t="s">
        <v>1208</v>
      </c>
      <c r="O71" s="119" t="s">
        <v>599</v>
      </c>
      <c r="P71" s="119" t="s">
        <v>600</v>
      </c>
      <c r="Q71" s="119" t="s">
        <v>601</v>
      </c>
      <c r="R71" s="119" t="s">
        <v>602</v>
      </c>
      <c r="S71" s="126">
        <v>3.08</v>
      </c>
      <c r="T71" s="128"/>
      <c r="U71" s="129">
        <v>8</v>
      </c>
      <c r="V71" s="130"/>
      <c r="W71" s="126" t="s">
        <v>33</v>
      </c>
      <c r="X71" s="119" t="s">
        <v>603</v>
      </c>
      <c r="Y71" s="128" t="str">
        <f>VLOOKUP(A71,[5]Sheet1!$A$1:$M$145,13,0)</f>
        <v>4004 /QĐ-ĐHKT ngày 21 tháng 12 năm 2020</v>
      </c>
      <c r="Z71" s="126" t="str">
        <f>VLOOKUP(A71,[5]Sheet1!$A$1:$E$145,5,0)</f>
        <v>PGS.TS. Nguyễn Trúc Lê</v>
      </c>
      <c r="AA71" s="126" t="str">
        <f>VLOOKUP(A71,[5]Sheet1!$A$1:$F$145,6,0)</f>
        <v>PGS.TS. Lê Hùng Sơn</v>
      </c>
      <c r="AB71" s="126" t="str">
        <f>VLOOKUP(A71,[5]Sheet1!$A$1:$G$145,7,0)</f>
        <v>PGS.TS. Nguyễn Anh Tuấn</v>
      </c>
      <c r="AC71" s="126" t="str">
        <f>VLOOKUP(A71,[5]Sheet1!$A$1:$H$145,8,0)</f>
        <v>TS. Nguyễn Thùy Anh</v>
      </c>
      <c r="AD71" s="126" t="str">
        <f>VLOOKUP(A71,[5]Sheet1!$A$1:$I$145,9,0)</f>
        <v>PGS.TS. Nguyễn An Thịnh</v>
      </c>
      <c r="AE71" s="126" t="s">
        <v>1275</v>
      </c>
      <c r="AF71" s="119" t="str">
        <f>VLOOKUP(A71,'DS 4.2020'!A73:AF223,32,)</f>
        <v>0911232633</v>
      </c>
      <c r="AG71" s="119" t="str">
        <f>VLOOKUP(A71,'DS 4.2020'!A73:AG223,33,0)</f>
        <v>songluannguyen@gmail.com</v>
      </c>
      <c r="AH71" s="136"/>
      <c r="AJ71" s="2" t="e">
        <f>VLOOKUP(#REF!,[1]QLKT!$AA$10:$AC$111,3,0)</f>
        <v>#REF!</v>
      </c>
      <c r="AK71" s="2"/>
    </row>
    <row r="72" spans="1:37" ht="66">
      <c r="A72" s="21" t="str">
        <f t="shared" si="1"/>
        <v>Ngô Thị Tuyết Mai 09/07/1986</v>
      </c>
      <c r="B72" s="119">
        <v>66</v>
      </c>
      <c r="C72" s="125">
        <f>VLOOKUP(A72,'[2]tong 2 dot'!$A$7:$C$359,3,0)</f>
        <v>18057666</v>
      </c>
      <c r="D72" s="121" t="s">
        <v>653</v>
      </c>
      <c r="E72" s="122" t="s">
        <v>654</v>
      </c>
      <c r="F72" s="123"/>
      <c r="G72" s="124" t="s">
        <v>655</v>
      </c>
      <c r="H72" s="119" t="str">
        <f>VLOOKUP(A72,'[2]tong 2 dot'!$A$7:$G$379,7,0)</f>
        <v>Phú Thọ</v>
      </c>
      <c r="I72" s="119" t="str">
        <f>VLOOKUP(A72,'[2]tong 2 dot'!$A$7:$E$379,5,0)</f>
        <v>Nữ</v>
      </c>
      <c r="J72" s="119" t="str">
        <f>VLOOKUP(A72,'[2]tong 2 dot'!$A$7:$H$379,8,0)</f>
        <v>Kế toán</v>
      </c>
      <c r="K72" s="119" t="str">
        <f>VLOOKUP(A72,'[2]tong 2 dot'!$A$7:$J$379,10,0)</f>
        <v>QH-2018-E</v>
      </c>
      <c r="L72" s="119">
        <v>8340301</v>
      </c>
      <c r="M72" s="126" t="s">
        <v>292</v>
      </c>
      <c r="N72" s="126" t="s">
        <v>1208</v>
      </c>
      <c r="O72" s="119" t="str">
        <f>VLOOKUP(A72,'[3]fie nguon'!$C$2:$L$348,10,0)</f>
        <v>Công tác quản lý thu thuế thu nhập doanh nghiệp tại cục Thuế thành phố Hà Nội</v>
      </c>
      <c r="P72" s="119" t="str">
        <f>VLOOKUP(A72,'[3]fie nguon'!$C$2:$N$348,12,0)</f>
        <v>TS. Phạm Ngọc Quang</v>
      </c>
      <c r="Q72" s="119" t="str">
        <f>VLOOKUP(A72,'[3]fie nguon'!$C$2:$O$348,13,0)</f>
        <v xml:space="preserve"> Trường ĐH Kinh tế, ĐHQG Hà Nội</v>
      </c>
      <c r="R72" s="119" t="str">
        <f>VLOOKUP(A72,'[3]fie nguon'!$C$2:$T$349,18,0)</f>
        <v>654/QĐ-ĐHKT ngày 19/03/2020</v>
      </c>
      <c r="S72" s="126">
        <v>3.07</v>
      </c>
      <c r="T72" s="128"/>
      <c r="U72" s="129">
        <v>8.8000000000000007</v>
      </c>
      <c r="V72" s="130"/>
      <c r="W72" s="126" t="s">
        <v>33</v>
      </c>
      <c r="X72" s="119" t="str">
        <f>VLOOKUP(A72,'[2]tong 2 dot'!$A$7:$K$379,11,0)</f>
        <v>3286/QĐ-ĐHKT ngày 7/12/2018</v>
      </c>
      <c r="Y72" s="128" t="str">
        <f>VLOOKUP(A72,[5]Sheet1!$A$1:$M$145,13,0)</f>
        <v>3752 /QĐ-ĐHKT ngày 8 tháng 12 năm 2020</v>
      </c>
      <c r="Z72" s="126" t="str">
        <f>VLOOKUP(A72,[5]Sheet1!$A$1:$E$145,5,0)</f>
        <v>TS. Nguyễn Thị Hồng Thúy</v>
      </c>
      <c r="AA72" s="126" t="str">
        <f>VLOOKUP(A72,[5]Sheet1!$A$1:$F$145,6,0)</f>
        <v>TS. Trần Trung Tuấn</v>
      </c>
      <c r="AB72" s="126" t="str">
        <f>VLOOKUP(A72,[5]Sheet1!$A$1:$G$145,7,0)</f>
        <v>TS. Nguyễn Thị Hương Liên</v>
      </c>
      <c r="AC72" s="126" t="str">
        <f>VLOOKUP(A72,[5]Sheet1!$A$1:$H$145,8,0)</f>
        <v>TS. Nguyễn Thị Thanh Hải</v>
      </c>
      <c r="AD72" s="126" t="str">
        <f>VLOOKUP(A72,[5]Sheet1!$A$1:$I$145,9,0)</f>
        <v>TS. Vũ Thùy Linh</v>
      </c>
      <c r="AE72" s="126" t="str">
        <f>VLOOKUP(A72,[5]Sheet1!$A$1:$L$146,12,0)</f>
        <v>ngày 27 tháng 12 năm 2020</v>
      </c>
      <c r="AF72" s="119" t="str">
        <f>VLOOKUP(A72,'DS 4.2020'!A74:AF224,32,)</f>
        <v>0986986475</v>
      </c>
      <c r="AG72" s="119" t="str">
        <f>VLOOKUP(A72,'DS 4.2020'!A74:AG224,33,0)</f>
        <v>maimai9786@gmail.com</v>
      </c>
      <c r="AH72" s="133"/>
      <c r="AJ72" s="2" t="e">
        <f>VLOOKUP(A73,[1]QLKT!$AA$10:$AC$111,3,0)</f>
        <v>#N/A</v>
      </c>
      <c r="AK72" s="2" t="e">
        <f>VLOOKUP(A72,[4]Sheet1!$A$1:$E$81,5,0)</f>
        <v>#N/A</v>
      </c>
    </row>
    <row r="73" spans="1:37" ht="66">
      <c r="A73" s="21" t="str">
        <f t="shared" si="1"/>
        <v>Nguyễn Thị May 27/12/1990</v>
      </c>
      <c r="B73" s="119">
        <v>67</v>
      </c>
      <c r="C73" s="125">
        <f>VLOOKUP(A73,'[2]tong 2 dot'!$A$7:$C$359,3,0)</f>
        <v>18057644</v>
      </c>
      <c r="D73" s="121" t="s">
        <v>103</v>
      </c>
      <c r="E73" s="122" t="s">
        <v>531</v>
      </c>
      <c r="F73" s="123"/>
      <c r="G73" s="124" t="s">
        <v>532</v>
      </c>
      <c r="H73" s="119" t="str">
        <f>VLOOKUP(A73,'[2]tong 2 dot'!$A$7:$G$379,7,0)</f>
        <v>Hà Nội</v>
      </c>
      <c r="I73" s="119" t="str">
        <f>VLOOKUP(A73,'[2]tong 2 dot'!$A$7:$E$379,5,0)</f>
        <v>Nữ</v>
      </c>
      <c r="J73" s="119" t="s">
        <v>970</v>
      </c>
      <c r="K73" s="119" t="str">
        <f>VLOOKUP(A73,'[2]tong 2 dot'!$A$7:$J$379,10,0)</f>
        <v>QH-2018-E</v>
      </c>
      <c r="L73" s="119">
        <v>8310106</v>
      </c>
      <c r="M73" s="126" t="s">
        <v>337</v>
      </c>
      <c r="N73" s="126" t="s">
        <v>1208</v>
      </c>
      <c r="O73" s="119" t="str">
        <f>VLOOKUP(A73,'[3]fie nguon'!$C$2:$L$348,10,0)</f>
        <v>Xuất khẩu lao động của Việt Nam sang thị trường Nhật Bản và những vấn đề đặt ra</v>
      </c>
      <c r="P73" s="119" t="str">
        <f>VLOOKUP(A73,'[3]fie nguon'!$C$2:$N$348,12,0)</f>
        <v>PGS.TS Nguyễn Thị Kim Chi</v>
      </c>
      <c r="Q73" s="119" t="str">
        <f>VLOOKUP(A73,'[3]fie nguon'!$C$2:$O$348,13,0)</f>
        <v xml:space="preserve"> Trường ĐH Kinh tế, ĐHQG Hà Nội</v>
      </c>
      <c r="R73" s="119" t="str">
        <f>VLOOKUP(A73,'[3]fie nguon'!$C$2:$T$349,18,0)</f>
        <v>789/QĐ-ĐHKT ngày 31/3/2020</v>
      </c>
      <c r="S73" s="126">
        <v>3.34</v>
      </c>
      <c r="T73" s="128"/>
      <c r="U73" s="129">
        <v>7.8</v>
      </c>
      <c r="V73" s="130"/>
      <c r="W73" s="126" t="s">
        <v>33</v>
      </c>
      <c r="X73" s="119" t="str">
        <f>VLOOKUP(A73,'[2]tong 2 dot'!$A$7:$K$379,11,0)</f>
        <v>3286/QĐ-ĐHKT ngày 7/12/2018</v>
      </c>
      <c r="Y73" s="128" t="str">
        <f>VLOOKUP(A73,[5]Sheet1!$A$1:$M$145,13,0)</f>
        <v>3730 /QĐ-ĐHKT ngày 8 tháng 12 năm 2020</v>
      </c>
      <c r="Z73" s="126" t="str">
        <f>VLOOKUP(A73,[5]Sheet1!$A$1:$E$145,5,0)</f>
        <v>PGS.TS. Nguyễn Anh Thu</v>
      </c>
      <c r="AA73" s="126" t="str">
        <f>VLOOKUP(A73,[5]Sheet1!$A$1:$F$145,6,0)</f>
        <v>PGS.TS. Nguyễn Duy Dũng</v>
      </c>
      <c r="AB73" s="126" t="str">
        <f>VLOOKUP(A73,[5]Sheet1!$A$1:$G$145,7,0)</f>
        <v>TS. Vũ Thanh Hương</v>
      </c>
      <c r="AC73" s="126" t="str">
        <f>VLOOKUP(A73,[5]Sheet1!$A$1:$H$145,8,0)</f>
        <v>TS. Phạm Thu Phương</v>
      </c>
      <c r="AD73" s="126" t="str">
        <f>VLOOKUP(A73,[5]Sheet1!$A$1:$I$145,9,0)</f>
        <v>PGS.TS. Doãn Kế Bôn</v>
      </c>
      <c r="AE73" s="126" t="str">
        <f>VLOOKUP(A73,[5]Sheet1!$A$1:$L$146,12,0)</f>
        <v>ngày 26 tháng 12 năm 2020</v>
      </c>
      <c r="AF73" s="119" t="str">
        <f>VLOOKUP(A73,'DS 4.2020'!A75:AF225,32,)</f>
        <v>0912874186</v>
      </c>
      <c r="AG73" s="119" t="str">
        <f>VLOOKUP(A73,'DS 4.2020'!A75:AG225,33,0)</f>
        <v>maynt8888@gmail.com</v>
      </c>
      <c r="AH73" s="133"/>
      <c r="AJ73" s="2" t="e">
        <f>VLOOKUP(A74,[1]QLKT!$AA$10:$AC$111,3,0)</f>
        <v>#N/A</v>
      </c>
      <c r="AK73" s="2" t="e">
        <f>VLOOKUP(A73,[4]Sheet1!$A$1:$E$81,5,0)</f>
        <v>#N/A</v>
      </c>
    </row>
    <row r="74" spans="1:37" ht="66">
      <c r="A74" s="21" t="str">
        <f t="shared" si="1"/>
        <v>Vũ Thị Hồng Mơ 17/02/1994</v>
      </c>
      <c r="B74" s="119">
        <v>68</v>
      </c>
      <c r="C74" s="125">
        <f>VLOOKUP(A74,'[2]tong 2 dot'!$A$7:$C$359,3,0)</f>
        <v>18057645</v>
      </c>
      <c r="D74" s="121" t="s">
        <v>334</v>
      </c>
      <c r="E74" s="122" t="s">
        <v>335</v>
      </c>
      <c r="F74" s="123"/>
      <c r="G74" s="124" t="s">
        <v>336</v>
      </c>
      <c r="H74" s="119" t="str">
        <f>VLOOKUP(A74,'[2]tong 2 dot'!$A$7:$G$379,7,0)</f>
        <v>Quảng Ninh</v>
      </c>
      <c r="I74" s="119" t="str">
        <f>VLOOKUP(A74,'[2]tong 2 dot'!$A$7:$E$379,5,0)</f>
        <v>Nữ</v>
      </c>
      <c r="J74" s="119" t="s">
        <v>970</v>
      </c>
      <c r="K74" s="119" t="str">
        <f>VLOOKUP(A74,'[2]tong 2 dot'!$A$7:$J$379,10,0)</f>
        <v>QH-2018-E</v>
      </c>
      <c r="L74" s="119">
        <v>8310106</v>
      </c>
      <c r="M74" s="126" t="s">
        <v>337</v>
      </c>
      <c r="N74" s="126" t="s">
        <v>1208</v>
      </c>
      <c r="O74" s="119" t="str">
        <f>VLOOKUP(A74,'[3]fie nguon'!$C$2:$L$348,10,0)</f>
        <v>Phát triển thương mại biên giới của tỉnh Quảng Ninh</v>
      </c>
      <c r="P74" s="119" t="str">
        <f>VLOOKUP(A74,'[3]fie nguon'!$C$2:$N$348,12,0)</f>
        <v>PGS.TS Nguyễn Việt Khôi</v>
      </c>
      <c r="Q74" s="119" t="str">
        <f>VLOOKUP(A74,'[3]fie nguon'!$C$2:$O$348,13,0)</f>
        <v xml:space="preserve"> Trường ĐH Kinh tế, ĐHQG Hà Nội</v>
      </c>
      <c r="R74" s="119" t="str">
        <f>VLOOKUP(A74,'[3]fie nguon'!$C$2:$T$349,18,0)</f>
        <v>702/QĐ-ĐHKT ngày 19/03/2020</v>
      </c>
      <c r="S74" s="126">
        <v>3.19</v>
      </c>
      <c r="T74" s="128"/>
      <c r="U74" s="129">
        <v>8.1999999999999993</v>
      </c>
      <c r="V74" s="130"/>
      <c r="W74" s="126" t="s">
        <v>37</v>
      </c>
      <c r="X74" s="119" t="str">
        <f>VLOOKUP(A74,'[2]tong 2 dot'!$A$7:$K$379,11,0)</f>
        <v>3286/QĐ-ĐHKT ngày 7/12/2018</v>
      </c>
      <c r="Y74" s="128" t="str">
        <f>VLOOKUP(A74,[5]Sheet1!$A$1:$M$145,13,0)</f>
        <v>3737 /QĐ-ĐHKT ngày 8 tháng 12 năm 2020</v>
      </c>
      <c r="Z74" s="126" t="str">
        <f>VLOOKUP(A74,[5]Sheet1!$A$1:$E$145,5,0)</f>
        <v>PGS.TS. Nguyễn Anh Thu</v>
      </c>
      <c r="AA74" s="126" t="str">
        <f>VLOOKUP(A74,[5]Sheet1!$A$1:$F$145,6,0)</f>
        <v>PGS.TS. Đào Ngọc Tiến</v>
      </c>
      <c r="AB74" s="126" t="str">
        <f>VLOOKUP(A74,[5]Sheet1!$A$1:$G$145,7,0)</f>
        <v>PGS.TS. Chu Đức Dũng</v>
      </c>
      <c r="AC74" s="126" t="str">
        <f>VLOOKUP(A74,[5]Sheet1!$A$1:$H$145,8,0)</f>
        <v>TS. Trần Việt Dung</v>
      </c>
      <c r="AD74" s="126" t="str">
        <f>VLOOKUP(A74,[5]Sheet1!$A$1:$I$145,9,0)</f>
        <v>TS. Nguyễn Tiến Dũng</v>
      </c>
      <c r="AE74" s="126" t="str">
        <f>VLOOKUP(A74,[5]Sheet1!$A$1:$L$146,12,0)</f>
        <v>ngày 26 tháng 12 năm 2020</v>
      </c>
      <c r="AF74" s="119" t="e">
        <f>VLOOKUP(A74,'DS 4.2020'!A76:AF226,32,)</f>
        <v>#N/A</v>
      </c>
      <c r="AG74" s="119" t="e">
        <f>VLOOKUP(A74,'DS 4.2020'!A76:AG226,33,0)</f>
        <v>#N/A</v>
      </c>
      <c r="AH74" s="136"/>
      <c r="AJ74" s="2" t="str">
        <f>VLOOKUP(A75,[1]QLKT!$AA$10:$AC$111,3,0)</f>
        <v>a</v>
      </c>
      <c r="AK74" s="2"/>
    </row>
    <row r="75" spans="1:37" ht="66">
      <c r="A75" s="21" t="str">
        <f t="shared" si="1"/>
        <v>Nguyễn Trà My 28/09/1994</v>
      </c>
      <c r="B75" s="119">
        <v>69</v>
      </c>
      <c r="C75" s="125">
        <f>VLOOKUP(A75,'[2]tong 2 dot'!$A$7:$C$359,3,0)</f>
        <v>18057547</v>
      </c>
      <c r="D75" s="121" t="s">
        <v>1036</v>
      </c>
      <c r="E75" s="122" t="s">
        <v>615</v>
      </c>
      <c r="F75" s="123"/>
      <c r="G75" s="124" t="s">
        <v>1037</v>
      </c>
      <c r="H75" s="119" t="str">
        <f>VLOOKUP(A75,'[2]tong 2 dot'!$A$7:$G$379,7,0)</f>
        <v>Hà Nội</v>
      </c>
      <c r="I75" s="119" t="str">
        <f>VLOOKUP(A75,'[2]tong 2 dot'!$A$7:$E$379,5,0)</f>
        <v>Nữ</v>
      </c>
      <c r="J75" s="119" t="s">
        <v>40</v>
      </c>
      <c r="K75" s="119" t="str">
        <f>VLOOKUP(A75,'[2]tong 2 dot'!$A$7:$J$379,10,0)</f>
        <v>QH-2018-E</v>
      </c>
      <c r="L75" s="119">
        <v>8340410</v>
      </c>
      <c r="M75" s="126"/>
      <c r="N75" s="126" t="s">
        <v>1208</v>
      </c>
      <c r="O75" s="119" t="str">
        <f>VLOOKUP(A75,'[3]fie nguon'!$C$2:$L$348,10,0)</f>
        <v>Quản lý nhân lực tại Công ty cổ phần Thương mại và Dịch vụ kỹ thuật Quốc Việt</v>
      </c>
      <c r="P75" s="119" t="str">
        <f>VLOOKUP(A75,'[3]fie nguon'!$C$2:$N$348,12,0)</f>
        <v>PGS.TS Nguyễn Anh Tuấn</v>
      </c>
      <c r="Q75" s="119" t="str">
        <f>VLOOKUP(A75,'[3]fie nguon'!$C$2:$O$348,13,0)</f>
        <v>Trường ĐH Sư phạm Thể dục thể thao HN</v>
      </c>
      <c r="R75" s="119" t="str">
        <f>VLOOKUP(A75,'[3]fie nguon'!$C$2:$T$349,18,0)</f>
        <v>556/QĐ-ĐHKT ngày 19/03/2020</v>
      </c>
      <c r="S75" s="126">
        <v>3.37</v>
      </c>
      <c r="T75" s="128"/>
      <c r="U75" s="129">
        <v>8.9</v>
      </c>
      <c r="V75" s="130"/>
      <c r="W75" s="126" t="s">
        <v>33</v>
      </c>
      <c r="X75" s="119" t="str">
        <f>VLOOKUP(A75,'[2]tong 2 dot'!$A$7:$K$379,11,0)</f>
        <v>3286/QĐ-ĐHKT ngày 7/12/2018</v>
      </c>
      <c r="Y75" s="128" t="str">
        <f>VLOOKUP(A75,[5]Sheet1!$A$1:$M$145,13,0)</f>
        <v>3986 /QĐ-ĐHKT ngày 21 tháng 12 năm 2020</v>
      </c>
      <c r="Z75" s="126" t="str">
        <f>VLOOKUP(A75,[5]Sheet1!$A$1:$E$145,5,0)</f>
        <v>GS.TS. Phan Huy Đường</v>
      </c>
      <c r="AA75" s="126" t="str">
        <f>VLOOKUP(A75,[5]Sheet1!$A$1:$F$145,6,0)</f>
        <v>PGS.TS. Lê Quốc Hội</v>
      </c>
      <c r="AB75" s="126" t="str">
        <f>VLOOKUP(A75,[5]Sheet1!$A$1:$G$145,7,0)</f>
        <v>PGS.TS. Nguyễn Hữu Đạt</v>
      </c>
      <c r="AC75" s="126" t="str">
        <f>VLOOKUP(A75,[5]Sheet1!$A$1:$H$145,8,0)</f>
        <v>TS. Lê Thị Hồng Điệp</v>
      </c>
      <c r="AD75" s="126" t="str">
        <f>VLOOKUP(A75,[5]Sheet1!$A$1:$I$145,9,0)</f>
        <v>PGS.TS. Vũ Đức Thanh</v>
      </c>
      <c r="AE75" s="126" t="str">
        <f>VLOOKUP(A75,[5]Sheet1!$A$1:$L$146,12,0)</f>
        <v>ngày 12 tháng 1 năm 2021</v>
      </c>
      <c r="AF75" s="119" t="str">
        <f>VLOOKUP(A75,'DS 4.2020'!A77:AF227,32,)</f>
        <v>0987351994</v>
      </c>
      <c r="AG75" s="119" t="str">
        <f>VLOOKUP(A75,'DS 4.2020'!A77:AG227,33,0)</f>
        <v>ntmy1994@gmail.com</v>
      </c>
      <c r="AH75" s="133"/>
      <c r="AJ75" s="2" t="str">
        <f>VLOOKUP(A76,[1]QLKT!$AA$10:$AC$111,3,0)</f>
        <v>a</v>
      </c>
      <c r="AK75" s="2"/>
    </row>
    <row r="76" spans="1:37" ht="66">
      <c r="A76" s="21" t="str">
        <f t="shared" si="1"/>
        <v>Trần Hà My 24/02/1994</v>
      </c>
      <c r="B76" s="119">
        <v>70</v>
      </c>
      <c r="C76" s="125">
        <f>VLOOKUP(A76,'[2]tong 2 dot'!$A$7:$C$359,3,0)</f>
        <v>18057548</v>
      </c>
      <c r="D76" s="121" t="s">
        <v>614</v>
      </c>
      <c r="E76" s="122" t="s">
        <v>615</v>
      </c>
      <c r="F76" s="123"/>
      <c r="G76" s="124" t="s">
        <v>616</v>
      </c>
      <c r="H76" s="119" t="str">
        <f>VLOOKUP(A76,'[2]tong 2 dot'!$A$7:$G$379,7,0)</f>
        <v>Hà Nội</v>
      </c>
      <c r="I76" s="119" t="str">
        <f>VLOOKUP(A76,'[2]tong 2 dot'!$A$7:$E$379,5,0)</f>
        <v>Nữ</v>
      </c>
      <c r="J76" s="119" t="s">
        <v>40</v>
      </c>
      <c r="K76" s="119" t="str">
        <f>VLOOKUP(A76,'[2]tong 2 dot'!$A$7:$J$379,10,0)</f>
        <v>QH-2018-E</v>
      </c>
      <c r="L76" s="119">
        <v>8340410</v>
      </c>
      <c r="M76" s="126"/>
      <c r="N76" s="126" t="s">
        <v>1208</v>
      </c>
      <c r="O76" s="119" t="str">
        <f>VLOOKUP(A76,'[3]fie nguon'!$C$2:$L$348,10,0)</f>
        <v>Chất lượng công chức tại tổng cục dân số kế hoạch hóa gia đình</v>
      </c>
      <c r="P76" s="119" t="str">
        <f>VLOOKUP(A76,'[3]fie nguon'!$C$2:$N$348,12,0)</f>
        <v>TS. Hoàng Thị Hương</v>
      </c>
      <c r="Q76" s="119" t="str">
        <f>VLOOKUP(A76,'[3]fie nguon'!$C$2:$O$348,13,0)</f>
        <v xml:space="preserve"> Trường ĐH Kinh tế, ĐHQG Hà Nội</v>
      </c>
      <c r="R76" s="119" t="str">
        <f>VLOOKUP(A76,'[3]fie nguon'!$C$2:$T$349,18,0)</f>
        <v>778/QĐ-ĐHKT ngày 31/3/2020</v>
      </c>
      <c r="S76" s="126">
        <v>3.11</v>
      </c>
      <c r="T76" s="128"/>
      <c r="U76" s="129">
        <v>8.4</v>
      </c>
      <c r="V76" s="130"/>
      <c r="W76" s="126" t="s">
        <v>33</v>
      </c>
      <c r="X76" s="119" t="str">
        <f>VLOOKUP(A76,'[2]tong 2 dot'!$A$7:$K$379,11,0)</f>
        <v>3286/QĐ-ĐHKT ngày 7/12/2018</v>
      </c>
      <c r="Y76" s="128" t="str">
        <f>VLOOKUP(A76,[5]Sheet1!$A$1:$M$145,13,0)</f>
        <v>4002 /QĐ-ĐHKT ngày 21 tháng 12 năm 2020</v>
      </c>
      <c r="Z76" s="126" t="str">
        <f>VLOOKUP(A76,[5]Sheet1!$A$1:$E$145,5,0)</f>
        <v>PGS.TS. Nguyễn Trúc Lê</v>
      </c>
      <c r="AA76" s="126" t="str">
        <f>VLOOKUP(A76,[5]Sheet1!$A$1:$F$145,6,0)</f>
        <v>PGS.TS. Nguyễn Anh Tuấn</v>
      </c>
      <c r="AB76" s="126" t="str">
        <f>VLOOKUP(A76,[5]Sheet1!$A$1:$G$145,7,0)</f>
        <v>PGS.TS. Lê Hùng Sơn</v>
      </c>
      <c r="AC76" s="126" t="str">
        <f>VLOOKUP(A76,[5]Sheet1!$A$1:$H$145,8,0)</f>
        <v>TS. Nguyễn Thùy Anh</v>
      </c>
      <c r="AD76" s="126" t="str">
        <f>VLOOKUP(A76,[5]Sheet1!$A$1:$I$145,9,0)</f>
        <v>PGS.TS. Nguyễn An Thịnh</v>
      </c>
      <c r="AE76" s="126" t="s">
        <v>1275</v>
      </c>
      <c r="AF76" s="119" t="str">
        <f>VLOOKUP(A76,'DS 4.2020'!A78:AF228,32,)</f>
        <v>0962830661</v>
      </c>
      <c r="AG76" s="119" t="str">
        <f>VLOOKUP(A76,'DS 4.2020'!A78:AG228,33,0)</f>
        <v>tranhoanghamy2402@gmail.com</v>
      </c>
      <c r="AH76" s="133"/>
      <c r="AJ76" s="2" t="str">
        <f>VLOOKUP(A77,[1]QLKT!$AA$10:$AC$111,3,0)</f>
        <v>a</v>
      </c>
      <c r="AK76" s="2"/>
    </row>
    <row r="77" spans="1:37" ht="66">
      <c r="A77" s="21" t="str">
        <f t="shared" si="1"/>
        <v>Lý Thị Lệ Ninh 28/01/1979</v>
      </c>
      <c r="B77" s="119">
        <v>71</v>
      </c>
      <c r="C77" s="125">
        <f>VLOOKUP(A77,'[2]tong 2 dot'!$A$7:$C$359,3,0)</f>
        <v>18057555</v>
      </c>
      <c r="D77" s="121" t="s">
        <v>82</v>
      </c>
      <c r="E77" s="122" t="s">
        <v>83</v>
      </c>
      <c r="F77" s="123"/>
      <c r="G77" s="124" t="s">
        <v>84</v>
      </c>
      <c r="H77" s="119" t="str">
        <f>VLOOKUP(A77,'[2]tong 2 dot'!$A$7:$G$379,7,0)</f>
        <v>Hà Nội</v>
      </c>
      <c r="I77" s="119" t="str">
        <f>VLOOKUP(A77,'[2]tong 2 dot'!$A$7:$E$379,5,0)</f>
        <v>Nữ</v>
      </c>
      <c r="J77" s="119" t="s">
        <v>40</v>
      </c>
      <c r="K77" s="119" t="str">
        <f>VLOOKUP(A77,'[2]tong 2 dot'!$A$7:$J$379,10,0)</f>
        <v>QH-2018-E</v>
      </c>
      <c r="L77" s="119">
        <v>8340410</v>
      </c>
      <c r="M77" s="126" t="s">
        <v>41</v>
      </c>
      <c r="N77" s="126" t="s">
        <v>1208</v>
      </c>
      <c r="O77" s="119" t="str">
        <f>VLOOKUP(A77,'[3]fie nguon'!$C$2:$L$348,10,0)</f>
        <v>Quản lý tài chính tại Công ty cổ phần máy - thiết bị dầu khí</v>
      </c>
      <c r="P77" s="119" t="str">
        <f>VLOOKUP(A77,'[3]fie nguon'!$C$2:$N$348,12,0)</f>
        <v>GS.TS Phan Huy Đường</v>
      </c>
      <c r="Q77" s="119" t="str">
        <f>VLOOKUP(A77,'[3]fie nguon'!$C$2:$O$348,13,0)</f>
        <v xml:space="preserve"> Trường ĐH Kinh tế, ĐHQG Hà Nội</v>
      </c>
      <c r="R77" s="119" t="str">
        <f>VLOOKUP(A77,'[3]fie nguon'!$C$2:$T$349,18,0)</f>
        <v>562/QĐ-ĐHKT ngày 19/03/2020</v>
      </c>
      <c r="S77" s="126">
        <v>3.14</v>
      </c>
      <c r="T77" s="128"/>
      <c r="U77" s="129">
        <v>8.6</v>
      </c>
      <c r="V77" s="130"/>
      <c r="W77" s="126" t="s">
        <v>33</v>
      </c>
      <c r="X77" s="119" t="str">
        <f>VLOOKUP(A77,'[2]tong 2 dot'!$A$7:$K$379,11,0)</f>
        <v>3286/QĐ-ĐHKT ngày 7/12/2018</v>
      </c>
      <c r="Y77" s="128" t="str">
        <f>VLOOKUP(A77,[5]Sheet1!$A$1:$M$145,13,0)</f>
        <v>4003 /QĐ-ĐHKT ngày 21 tháng 12 năm 2020</v>
      </c>
      <c r="Z77" s="126" t="str">
        <f>VLOOKUP(A77,[5]Sheet1!$A$1:$E$145,5,0)</f>
        <v>PGS.TS. Nguyễn Trúc Lê</v>
      </c>
      <c r="AA77" s="126" t="str">
        <f>VLOOKUP(A77,[5]Sheet1!$A$1:$F$145,6,0)</f>
        <v>PGS.TS. Nguyễn An Thịnh</v>
      </c>
      <c r="AB77" s="126" t="str">
        <f>VLOOKUP(A77,[5]Sheet1!$A$1:$G$145,7,0)</f>
        <v>PGS.TS. Lê Hùng Sơn</v>
      </c>
      <c r="AC77" s="126" t="str">
        <f>VLOOKUP(A77,[5]Sheet1!$A$1:$H$145,8,0)</f>
        <v>TS. Nguyễn Thùy Anh</v>
      </c>
      <c r="AD77" s="126" t="str">
        <f>VLOOKUP(A77,[5]Sheet1!$A$1:$I$145,9,0)</f>
        <v>PGS.TS. Nguyễn Anh Tuấn</v>
      </c>
      <c r="AE77" s="126" t="s">
        <v>1275</v>
      </c>
      <c r="AF77" s="119" t="e">
        <f>VLOOKUP(A77,'DS 4.2020'!A79:AF229,32,)</f>
        <v>#N/A</v>
      </c>
      <c r="AG77" s="119" t="e">
        <f>VLOOKUP(A77,'DS 4.2020'!A79:AG229,33,0)</f>
        <v>#N/A</v>
      </c>
      <c r="AH77" s="133"/>
      <c r="AJ77" s="2" t="str">
        <f>VLOOKUP(A78,[1]QLKT!$AA$10:$AC$111,3,0)</f>
        <v>a</v>
      </c>
      <c r="AK77" s="2"/>
    </row>
    <row r="78" spans="1:37" ht="66">
      <c r="A78" s="21" t="str">
        <f t="shared" si="1"/>
        <v>Nguyễn Thị Tuyết Nga 11/06/1980</v>
      </c>
      <c r="B78" s="119">
        <v>72</v>
      </c>
      <c r="C78" s="125">
        <f>VLOOKUP(A78,'[2]tong 2 dot'!$A$7:$C$359,3,0)</f>
        <v>18057549</v>
      </c>
      <c r="D78" s="121" t="s">
        <v>63</v>
      </c>
      <c r="E78" s="122" t="s">
        <v>64</v>
      </c>
      <c r="F78" s="123"/>
      <c r="G78" s="124" t="s">
        <v>65</v>
      </c>
      <c r="H78" s="119" t="str">
        <f>VLOOKUP(A78,'[2]tong 2 dot'!$A$7:$G$379,7,0)</f>
        <v>Hà Tĩnh</v>
      </c>
      <c r="I78" s="119" t="str">
        <f>VLOOKUP(A78,'[2]tong 2 dot'!$A$7:$E$379,5,0)</f>
        <v>Nữ</v>
      </c>
      <c r="J78" s="119" t="s">
        <v>40</v>
      </c>
      <c r="K78" s="119" t="str">
        <f>VLOOKUP(A78,'[2]tong 2 dot'!$A$7:$J$379,10,0)</f>
        <v>QH-2018-E</v>
      </c>
      <c r="L78" s="119">
        <v>8340410</v>
      </c>
      <c r="M78" s="126" t="s">
        <v>41</v>
      </c>
      <c r="N78" s="126" t="s">
        <v>1208</v>
      </c>
      <c r="O78" s="119" t="str">
        <f>VLOOKUP(A78,'[3]fie nguon'!$C$2:$L$348,10,0)</f>
        <v>Quản lý nợ xấu tại ngân hàng TMCP Quân đội</v>
      </c>
      <c r="P78" s="119" t="str">
        <f>VLOOKUP(A78,'[3]fie nguon'!$C$2:$N$348,12,0)</f>
        <v>PGS.TS Phạm Văn Dũng</v>
      </c>
      <c r="Q78" s="119" t="str">
        <f>VLOOKUP(A78,'[3]fie nguon'!$C$2:$O$348,13,0)</f>
        <v xml:space="preserve"> Trường ĐH Kinh tế, ĐHQG Hà Nội</v>
      </c>
      <c r="R78" s="119" t="str">
        <f>VLOOKUP(A78,'[3]fie nguon'!$C$2:$T$349,18,0)</f>
        <v>557/QĐ-ĐHKT ngày 19/03/2020</v>
      </c>
      <c r="S78" s="126">
        <v>3.38</v>
      </c>
      <c r="T78" s="128"/>
      <c r="U78" s="129">
        <v>8.8000000000000007</v>
      </c>
      <c r="V78" s="130"/>
      <c r="W78" s="126" t="s">
        <v>33</v>
      </c>
      <c r="X78" s="119" t="str">
        <f>VLOOKUP(A78,'[2]tong 2 dot'!$A$7:$K$379,11,0)</f>
        <v>3286/QĐ-ĐHKT ngày 7/12/2018</v>
      </c>
      <c r="Y78" s="128" t="str">
        <f>VLOOKUP(A78,[5]Sheet1!$A$1:$M$145,13,0)</f>
        <v>4013 /QĐ-ĐHKT ngày 21 tháng 12 năm 2020</v>
      </c>
      <c r="Z78" s="126" t="str">
        <f>VLOOKUP(A78,[5]Sheet1!$A$1:$E$145,5,0)</f>
        <v>PGS.TS. Lê Danh Tốn</v>
      </c>
      <c r="AA78" s="126" t="str">
        <f>VLOOKUP(A78,[5]Sheet1!$A$1:$F$145,6,0)</f>
        <v>TS. Đinh Quang Ty</v>
      </c>
      <c r="AB78" s="126" t="str">
        <f>VLOOKUP(A78,[5]Sheet1!$A$1:$G$145,7,0)</f>
        <v>TS. Lê Xuân Sang</v>
      </c>
      <c r="AC78" s="126" t="str">
        <f>VLOOKUP(A78,[5]Sheet1!$A$1:$H$145,8,0)</f>
        <v>TS. Lê Thị Hồng Điệp</v>
      </c>
      <c r="AD78" s="126" t="str">
        <f>VLOOKUP(A78,[5]Sheet1!$A$1:$I$145,9,0)</f>
        <v>PGS.TS. Phạm Thị Hồng Điệp</v>
      </c>
      <c r="AE78" s="126" t="str">
        <f>VLOOKUP(A78,[5]Sheet1!$A$1:$L$146,12,0)</f>
        <v>ngày 7 tháng 1 năm 2021</v>
      </c>
      <c r="AF78" s="119" t="e">
        <f>VLOOKUP(A78,'DS 4.2020'!A80:AF230,32,)</f>
        <v>#N/A</v>
      </c>
      <c r="AG78" s="119" t="e">
        <f>VLOOKUP(A78,'DS 4.2020'!A80:AG230,33,0)</f>
        <v>#N/A</v>
      </c>
      <c r="AH78" s="136"/>
      <c r="AJ78" s="2" t="e">
        <f>VLOOKUP(A79,[1]QLKT!$AA$10:$AC$111,3,0)</f>
        <v>#N/A</v>
      </c>
      <c r="AK78" s="2"/>
    </row>
    <row r="79" spans="1:37" ht="66">
      <c r="A79" s="21" t="str">
        <f t="shared" si="1"/>
        <v>Vũ Thị Việt Nga 23/01/1976</v>
      </c>
      <c r="B79" s="119">
        <v>73</v>
      </c>
      <c r="C79" s="125">
        <f>VLOOKUP(A79,'[2]tong 2 dot'!$A$7:$C$359,3,0)</f>
        <v>18057646</v>
      </c>
      <c r="D79" s="121" t="s">
        <v>1224</v>
      </c>
      <c r="E79" s="122" t="s">
        <v>64</v>
      </c>
      <c r="F79" s="123"/>
      <c r="G79" s="124" t="s">
        <v>1220</v>
      </c>
      <c r="H79" s="119" t="str">
        <f>VLOOKUP(A79,'[2]tong 2 dot'!$A$7:$G$379,7,0)</f>
        <v>Hà Nội</v>
      </c>
      <c r="I79" s="119" t="str">
        <f>VLOOKUP(A79,'[2]tong 2 dot'!$A$7:$E$379,5,0)</f>
        <v>Nữ</v>
      </c>
      <c r="J79" s="119" t="s">
        <v>970</v>
      </c>
      <c r="K79" s="119" t="str">
        <f>VLOOKUP(A79,'[2]tong 2 dot'!$A$7:$J$379,10,0)</f>
        <v>QH-2018-E</v>
      </c>
      <c r="L79" s="119">
        <v>8310106</v>
      </c>
      <c r="M79" s="126" t="s">
        <v>337</v>
      </c>
      <c r="N79" s="126" t="s">
        <v>1208</v>
      </c>
      <c r="O79" s="119" t="str">
        <f>VLOOKUP(A79,'[3]fie nguon'!$C$2:$L$348,10,0)</f>
        <v>Xuất khẩu lao động của Việt Nam sang thị trường Đài Loan và những vấn đề đặt ra</v>
      </c>
      <c r="P79" s="119" t="str">
        <f>VLOOKUP(A79,'[3]fie nguon'!$C$2:$N$348,12,0)</f>
        <v>PGS.TS Nguyễn Thị Kim Chi</v>
      </c>
      <c r="Q79" s="119" t="str">
        <f>VLOOKUP(A79,'[3]fie nguon'!$C$2:$O$348,13,0)</f>
        <v xml:space="preserve"> Trường ĐH Kinh tế, ĐHQG Hà Nội</v>
      </c>
      <c r="R79" s="119" t="str">
        <f>VLOOKUP(A79,'[3]fie nguon'!$C$2:$T$349,18,0)</f>
        <v>703/QĐ-ĐHKT ngày 19/03/2020</v>
      </c>
      <c r="S79" s="126">
        <v>3.43</v>
      </c>
      <c r="T79" s="128"/>
      <c r="U79" s="129">
        <v>8.1</v>
      </c>
      <c r="V79" s="130"/>
      <c r="W79" s="126" t="s">
        <v>36</v>
      </c>
      <c r="X79" s="119" t="str">
        <f>VLOOKUP(A79,'[2]tong 2 dot'!$A$7:$K$379,11,0)</f>
        <v>3286/QĐ-ĐHKT ngày 7/12/2018</v>
      </c>
      <c r="Y79" s="128" t="str">
        <f>VLOOKUP(A79,[5]Sheet1!$A$1:$M$145,13,0)</f>
        <v>3728 /QĐ-ĐHKT ngày 8 tháng 12 năm 2020</v>
      </c>
      <c r="Z79" s="126" t="str">
        <f>VLOOKUP(A79,[5]Sheet1!$A$1:$E$145,5,0)</f>
        <v>PGS.TS. Nguyễn Anh Thu</v>
      </c>
      <c r="AA79" s="126" t="str">
        <f>VLOOKUP(A79,[5]Sheet1!$A$1:$F$145,6,0)</f>
        <v>TS. Vũ Thanh Hương</v>
      </c>
      <c r="AB79" s="126" t="str">
        <f>VLOOKUP(A79,[5]Sheet1!$A$1:$G$145,7,0)</f>
        <v>PGS.TS. Doãn Kế Bôn</v>
      </c>
      <c r="AC79" s="126" t="str">
        <f>VLOOKUP(A79,[5]Sheet1!$A$1:$H$145,8,0)</f>
        <v>TS. Phạm Thu Phương</v>
      </c>
      <c r="AD79" s="126" t="str">
        <f>VLOOKUP(A79,[5]Sheet1!$A$1:$I$145,9,0)</f>
        <v>PGS.TS. Nguyễn Duy Dũng</v>
      </c>
      <c r="AE79" s="126" t="str">
        <f>VLOOKUP(A79,[5]Sheet1!$A$1:$L$146,12,0)</f>
        <v>ngày 26 tháng 12 năm 2020</v>
      </c>
      <c r="AF79" s="119" t="str">
        <f>VLOOKUP(A79,'DS 4.2020'!A81:AF231,32,)</f>
        <v>0989099496</v>
      </c>
      <c r="AG79" s="119" t="str">
        <f>VLOOKUP(A79,'DS 4.2020'!A81:AG231,33,0)</f>
        <v>nga230176@gmail.com</v>
      </c>
      <c r="AH79" s="136"/>
      <c r="AJ79" s="2" t="str">
        <f>VLOOKUP(A80,[1]QLKT!$AA$10:$AC$111,3,0)</f>
        <v>a</v>
      </c>
      <c r="AK79" s="2"/>
    </row>
    <row r="80" spans="1:37" ht="66">
      <c r="A80" s="21" t="str">
        <f t="shared" si="1"/>
        <v>Bùi Thị Kim Ngân 06/09/1994</v>
      </c>
      <c r="B80" s="119">
        <v>74</v>
      </c>
      <c r="C80" s="125">
        <f>VLOOKUP(A80,'[2]tong 2 dot'!$A$7:$C$359,3,0)</f>
        <v>18057550</v>
      </c>
      <c r="D80" s="121" t="s">
        <v>152</v>
      </c>
      <c r="E80" s="122" t="s">
        <v>153</v>
      </c>
      <c r="F80" s="123"/>
      <c r="G80" s="124" t="s">
        <v>154</v>
      </c>
      <c r="H80" s="119" t="str">
        <f>VLOOKUP(A80,'[2]tong 2 dot'!$A$7:$G$379,7,0)</f>
        <v>Vĩnh Phúc</v>
      </c>
      <c r="I80" s="119" t="str">
        <f>VLOOKUP(A80,'[2]tong 2 dot'!$A$7:$E$379,5,0)</f>
        <v>Nữ</v>
      </c>
      <c r="J80" s="119" t="s">
        <v>40</v>
      </c>
      <c r="K80" s="119" t="str">
        <f>VLOOKUP(A80,'[2]tong 2 dot'!$A$7:$J$379,10,0)</f>
        <v>QH-2018-E</v>
      </c>
      <c r="L80" s="119">
        <v>8340410</v>
      </c>
      <c r="M80" s="126" t="s">
        <v>41</v>
      </c>
      <c r="N80" s="126" t="s">
        <v>1208</v>
      </c>
      <c r="O80" s="119" t="str">
        <f>VLOOKUP(A80,'[3]fie nguon'!$C$2:$L$348,10,0)</f>
        <v xml:space="preserve">Quản lý tài chính tại Công ty Cổ phần dược phẩm và thiết bị y tế Đông Nam Á </v>
      </c>
      <c r="P80" s="119" t="str">
        <f>VLOOKUP(A80,'[3]fie nguon'!$C$2:$N$348,12,0)</f>
        <v>PGS.TS Trần Đức Hiệp</v>
      </c>
      <c r="Q80" s="119" t="str">
        <f>VLOOKUP(A80,'[3]fie nguon'!$C$2:$O$348,13,0)</f>
        <v xml:space="preserve"> Trường ĐH Kinh tế, ĐHQG Hà Nội</v>
      </c>
      <c r="R80" s="119" t="str">
        <f>VLOOKUP(A80,'[3]fie nguon'!$C$2:$T$349,18,0)</f>
        <v>558/QĐ-ĐHKT ngày 19/03/2020</v>
      </c>
      <c r="S80" s="126">
        <v>3.36</v>
      </c>
      <c r="T80" s="128"/>
      <c r="U80" s="129">
        <v>8.9</v>
      </c>
      <c r="V80" s="130"/>
      <c r="W80" s="126" t="s">
        <v>37</v>
      </c>
      <c r="X80" s="119" t="str">
        <f>VLOOKUP(A80,'[2]tong 2 dot'!$A$7:$K$379,11,0)</f>
        <v>3286/QĐ-ĐHKT ngày 7/12/2018</v>
      </c>
      <c r="Y80" s="128" t="str">
        <f>VLOOKUP(A80,[5]Sheet1!$A$1:$M$145,13,0)</f>
        <v>3987 /QĐ-ĐHKT ngày 21 tháng 12 năm 2020</v>
      </c>
      <c r="Z80" s="126" t="str">
        <f>VLOOKUP(A80,[5]Sheet1!$A$1:$E$145,5,0)</f>
        <v>GS.TS. Phan Huy Đường</v>
      </c>
      <c r="AA80" s="126" t="str">
        <f>VLOOKUP(A80,[5]Sheet1!$A$1:$F$145,6,0)</f>
        <v>PGS.TS. Nguyễn Hữu Đạt</v>
      </c>
      <c r="AB80" s="126" t="str">
        <f>VLOOKUP(A80,[5]Sheet1!$A$1:$G$145,7,0)</f>
        <v>PGS.TS. Vũ Đức Thanh</v>
      </c>
      <c r="AC80" s="126" t="str">
        <f>VLOOKUP(A80,[5]Sheet1!$A$1:$H$145,8,0)</f>
        <v>TS. Lê Thị Hồng Điệp</v>
      </c>
      <c r="AD80" s="126" t="str">
        <f>VLOOKUP(A80,[5]Sheet1!$A$1:$I$145,9,0)</f>
        <v>PGS.TS. Lê Quốc Hội</v>
      </c>
      <c r="AE80" s="126" t="str">
        <f>VLOOKUP(A80,[5]Sheet1!$A$1:$L$146,12,0)</f>
        <v>ngày 12 tháng 1 năm 2021</v>
      </c>
      <c r="AF80" s="119" t="e">
        <f>VLOOKUP(A80,'DS 4.2020'!A82:AF232,32,)</f>
        <v>#N/A</v>
      </c>
      <c r="AG80" s="119" t="e">
        <f>VLOOKUP(A80,'DS 4.2020'!A82:AG232,33,0)</f>
        <v>#N/A</v>
      </c>
      <c r="AH80" s="133"/>
      <c r="AJ80" s="2" t="str">
        <f>VLOOKUP(A81,[1]QLKT!$AA$10:$AC$111,3,0)</f>
        <v>a</v>
      </c>
      <c r="AK80" s="2" t="e">
        <f>VLOOKUP(A80,[4]Sheet1!$A$1:$E$81,5,0)</f>
        <v>#N/A</v>
      </c>
    </row>
    <row r="81" spans="1:37" ht="66">
      <c r="A81" s="21" t="str">
        <f t="shared" si="1"/>
        <v>Nghiêm Thị Ngân 06/07/1987</v>
      </c>
      <c r="B81" s="119">
        <v>75</v>
      </c>
      <c r="C81" s="125">
        <f>VLOOKUP(A81,'[2]tong 2 dot'!$A$7:$C$359,3,0)</f>
        <v>18057551</v>
      </c>
      <c r="D81" s="121" t="s">
        <v>68</v>
      </c>
      <c r="E81" s="122" t="s">
        <v>153</v>
      </c>
      <c r="F81" s="123"/>
      <c r="G81" s="124" t="s">
        <v>478</v>
      </c>
      <c r="H81" s="119" t="str">
        <f>VLOOKUP(A81,'[2]tong 2 dot'!$A$7:$G$379,7,0)</f>
        <v>Vĩnh Phúc</v>
      </c>
      <c r="I81" s="119" t="str">
        <f>VLOOKUP(A81,'[2]tong 2 dot'!$A$7:$E$379,5,0)</f>
        <v>Nữ</v>
      </c>
      <c r="J81" s="119" t="s">
        <v>40</v>
      </c>
      <c r="K81" s="119" t="str">
        <f>VLOOKUP(A81,'[2]tong 2 dot'!$A$7:$J$379,10,0)</f>
        <v>QH-2018-E</v>
      </c>
      <c r="L81" s="119">
        <v>8340410</v>
      </c>
      <c r="M81" s="126" t="s">
        <v>100</v>
      </c>
      <c r="N81" s="126" t="s">
        <v>1208</v>
      </c>
      <c r="O81" s="119" t="str">
        <f>VLOOKUP(A81,'[3]fie nguon'!$C$2:$L$348,10,0)</f>
        <v xml:space="preserve">Quản lý thu thuế thu nhập doanh nghiệp tại Cục thuế Tỉnh Vĩnh Phúc </v>
      </c>
      <c r="P81" s="119" t="str">
        <f>VLOOKUP(A81,'[3]fie nguon'!$C$2:$N$348,12,0)</f>
        <v>TS. Nguyễn Cẩm Nhung</v>
      </c>
      <c r="Q81" s="119" t="str">
        <f>VLOOKUP(A81,'[3]fie nguon'!$C$2:$O$348,13,0)</f>
        <v xml:space="preserve"> Trường ĐH Kinh tế, ĐHQG Hà Nội</v>
      </c>
      <c r="R81" s="119" t="str">
        <f>VLOOKUP(A81,'[3]fie nguon'!$C$2:$T$349,18,0)</f>
        <v>559/QĐ-ĐHKT ngày 19/03/2020</v>
      </c>
      <c r="S81" s="126">
        <v>3.06</v>
      </c>
      <c r="T81" s="128"/>
      <c r="U81" s="129">
        <v>8.4</v>
      </c>
      <c r="V81" s="130"/>
      <c r="W81" s="126" t="s">
        <v>33</v>
      </c>
      <c r="X81" s="119" t="str">
        <f>VLOOKUP(A81,'[2]tong 2 dot'!$A$7:$K$379,11,0)</f>
        <v>3286/QĐ-ĐHKT ngày 7/12/2018</v>
      </c>
      <c r="Y81" s="128" t="str">
        <f>VLOOKUP(A81,[5]Sheet1!$A$1:$M$145,13,0)</f>
        <v>4006 /QĐ-ĐHKT ngày 21 tháng 12 năm 2020</v>
      </c>
      <c r="Z81" s="126" t="str">
        <f>VLOOKUP(A81,[5]Sheet1!$A$1:$E$145,5,0)</f>
        <v>PGS.TS. Nguyễn Trúc Lê</v>
      </c>
      <c r="AA81" s="126" t="str">
        <f>VLOOKUP(A81,[5]Sheet1!$A$1:$F$145,6,0)</f>
        <v>PGS.TS. Nguyễn An Thịnh</v>
      </c>
      <c r="AB81" s="126" t="str">
        <f>VLOOKUP(A81,[5]Sheet1!$A$1:$G$145,7,0)</f>
        <v>PGS.TS. Nguyễn Anh Tuấn</v>
      </c>
      <c r="AC81" s="126" t="str">
        <f>VLOOKUP(A81,[5]Sheet1!$A$1:$H$145,8,0)</f>
        <v>TS. Nguyễn Thùy Anh</v>
      </c>
      <c r="AD81" s="126" t="str">
        <f>VLOOKUP(A81,[5]Sheet1!$A$1:$I$145,9,0)</f>
        <v>PGS.TS. Lê Hùng Sơn</v>
      </c>
      <c r="AE81" s="126" t="s">
        <v>1275</v>
      </c>
      <c r="AF81" s="119" t="str">
        <f>VLOOKUP(A81,'DS 4.2020'!A83:AF233,32,)</f>
        <v>0988077780</v>
      </c>
      <c r="AG81" s="119" t="str">
        <f>VLOOKUP(A81,'DS 4.2020'!A83:AG233,33,0)</f>
        <v>ntngan6787@gmail.com</v>
      </c>
      <c r="AH81" s="133"/>
      <c r="AJ81" s="2" t="e">
        <f>VLOOKUP(#REF!,[1]QLKT!$AA$10:$AC$111,3,0)</f>
        <v>#REF!</v>
      </c>
      <c r="AK81" s="2" t="e">
        <f>VLOOKUP(A81,[4]Sheet1!$A$1:$E$81,5,0)</f>
        <v>#N/A</v>
      </c>
    </row>
    <row r="82" spans="1:37" ht="66">
      <c r="A82" s="21" t="str">
        <f t="shared" si="1"/>
        <v>Nguyễn Hồng Nhật 17/06/1984</v>
      </c>
      <c r="B82" s="119">
        <v>76</v>
      </c>
      <c r="C82" s="125">
        <f>VLOOKUP(A82,'[2]tong 2 dot'!$A$7:$C$359,3,0)</f>
        <v>18057685</v>
      </c>
      <c r="D82" s="121" t="s">
        <v>97</v>
      </c>
      <c r="E82" s="122" t="s">
        <v>381</v>
      </c>
      <c r="F82" s="123"/>
      <c r="G82" s="124" t="s">
        <v>382</v>
      </c>
      <c r="H82" s="119" t="str">
        <f>VLOOKUP(A82,'[2]tong 2 dot'!$A$7:$G$379,7,0)</f>
        <v>Hà Tĩnh</v>
      </c>
      <c r="I82" s="119" t="str">
        <f>VLOOKUP(A82,'[2]tong 2 dot'!$A$7:$E$379,5,0)</f>
        <v>Nam</v>
      </c>
      <c r="J82" s="119" t="s">
        <v>1273</v>
      </c>
      <c r="K82" s="119" t="str">
        <f>VLOOKUP(A82,'[2]tong 2 dot'!$A$7:$J$379,10,0)</f>
        <v>QH-2018-E</v>
      </c>
      <c r="L82" s="119" t="s">
        <v>1268</v>
      </c>
      <c r="M82" s="126" t="s">
        <v>383</v>
      </c>
      <c r="N82" s="126" t="s">
        <v>1208</v>
      </c>
      <c r="O82" s="119" t="str">
        <f>VLOOKUP(A82,'[3]fie nguon'!$C$2:$L$348,10,0)</f>
        <v xml:space="preserve">Nghiên cứu đánh giá kết quả thực thi chính sách xây dựng nông thôn mới tại huyện Cẩm Xuyên, tỉnh Hà Tĩnh </v>
      </c>
      <c r="P82" s="119" t="str">
        <f>VLOOKUP(A82,'[3]fie nguon'!$C$2:$N$348,12,0)</f>
        <v>PGS.TS Nguyễn An Thịnh</v>
      </c>
      <c r="Q82" s="119" t="str">
        <f>VLOOKUP(A82,'[3]fie nguon'!$C$2:$O$348,13,0)</f>
        <v xml:space="preserve"> Trường ĐH Kinh tế, ĐHQG Hà Nội</v>
      </c>
      <c r="R82" s="119" t="str">
        <f>VLOOKUP(A82,'[3]fie nguon'!$C$2:$T$349,18,0)</f>
        <v>630/QĐ-ĐHKT ngày 19/03/2020</v>
      </c>
      <c r="S82" s="126">
        <v>3.51</v>
      </c>
      <c r="T82" s="128"/>
      <c r="U82" s="129">
        <v>8.9</v>
      </c>
      <c r="V82" s="130"/>
      <c r="W82" s="126" t="s">
        <v>33</v>
      </c>
      <c r="X82" s="119" t="str">
        <f>VLOOKUP(A82,'[2]tong 2 dot'!$A$7:$K$379,11,0)</f>
        <v>3286/QĐ-ĐHKT ngày 7/12/2018</v>
      </c>
      <c r="Y82" s="128" t="str">
        <f>VLOOKUP(A82,[5]Sheet1!$A$1:$M$145,13,0)</f>
        <v>3763 /QĐ-ĐHKT ngày 8 tháng 12 năm 2020</v>
      </c>
      <c r="Z82" s="126" t="str">
        <f>VLOOKUP(A82,[5]Sheet1!$A$1:$E$145,5,0)</f>
        <v>TS. Nguyễn Quốc Việt</v>
      </c>
      <c r="AA82" s="126" t="str">
        <f>VLOOKUP(A82,[5]Sheet1!$A$1:$F$145,6,0)</f>
        <v>TS. Nguyễn Ngọc Thao</v>
      </c>
      <c r="AB82" s="126" t="str">
        <f>VLOOKUP(A82,[5]Sheet1!$A$1:$G$145,7,0)</f>
        <v>PGS.TS. Lê Đình Hải</v>
      </c>
      <c r="AC82" s="126" t="str">
        <f>VLOOKUP(A82,[5]Sheet1!$A$1:$H$145,8,0)</f>
        <v>TS. Nguyễn Thế Kiên</v>
      </c>
      <c r="AD82" s="126" t="str">
        <f>VLOOKUP(A82,[5]Sheet1!$A$1:$I$145,9,0)</f>
        <v>PGS.TS. Lê Văn Chiến</v>
      </c>
      <c r="AE82" s="126" t="str">
        <f>VLOOKUP(A82,[5]Sheet1!$A$1:$L$146,12,0)</f>
        <v>ngày 17 tháng 12 năm 2020</v>
      </c>
      <c r="AF82" s="119" t="e">
        <f>VLOOKUP(A82,'DS 4.2020'!A86:AF236,32,)</f>
        <v>#N/A</v>
      </c>
      <c r="AG82" s="119" t="e">
        <f>VLOOKUP(A82,'DS 4.2020'!A86:AG236,33,0)</f>
        <v>#N/A</v>
      </c>
      <c r="AH82" s="133"/>
      <c r="AJ82" s="2" t="str">
        <f>VLOOKUP(A83,[1]QLKT!$AA$10:$AC$111,3,0)</f>
        <v>a</v>
      </c>
      <c r="AK82" s="2"/>
    </row>
    <row r="83" spans="1:37" ht="66">
      <c r="A83" s="21" t="str">
        <f t="shared" si="1"/>
        <v>Nguyễn Thị Nhung 29/05/1991</v>
      </c>
      <c r="B83" s="119">
        <v>77</v>
      </c>
      <c r="C83" s="125">
        <f>VLOOKUP(A83,'[2]tong 2 dot'!$A$7:$C$359,3,0)</f>
        <v>18057553</v>
      </c>
      <c r="D83" s="121" t="s">
        <v>103</v>
      </c>
      <c r="E83" s="122" t="s">
        <v>400</v>
      </c>
      <c r="F83" s="123"/>
      <c r="G83" s="124" t="s">
        <v>401</v>
      </c>
      <c r="H83" s="119" t="str">
        <f>VLOOKUP(A83,'[2]tong 2 dot'!$A$7:$G$379,7,0)</f>
        <v>Thanh Hóa</v>
      </c>
      <c r="I83" s="119" t="str">
        <f>VLOOKUP(A83,'[2]tong 2 dot'!$A$7:$E$379,5,0)</f>
        <v>Nữ</v>
      </c>
      <c r="J83" s="119" t="s">
        <v>40</v>
      </c>
      <c r="K83" s="119" t="str">
        <f>VLOOKUP(A83,'[2]tong 2 dot'!$A$7:$J$379,10,0)</f>
        <v>QH-2018-E</v>
      </c>
      <c r="L83" s="119">
        <v>8340410</v>
      </c>
      <c r="M83" s="126"/>
      <c r="N83" s="126" t="s">
        <v>1208</v>
      </c>
      <c r="O83" s="119" t="str">
        <f>VLOOKUP(A83,'[3]fie nguon'!$C$2:$L$348,10,0)</f>
        <v>Quản lý tín dụng tại ngân hàng TMCP Công thương Việt Nam - Chi nhánh Thanh Hóa</v>
      </c>
      <c r="P83" s="119" t="str">
        <f>VLOOKUP(A83,'[3]fie nguon'!$C$2:$N$348,12,0)</f>
        <v>PGS.TS Nguyễn Anh Tuấn</v>
      </c>
      <c r="Q83" s="119" t="str">
        <f>VLOOKUP(A83,'[3]fie nguon'!$C$2:$O$348,13,0)</f>
        <v>Trường ĐH Sư phạm Thể dục thể thao HN</v>
      </c>
      <c r="R83" s="119" t="str">
        <f>VLOOKUP(A83,'[3]fie nguon'!$C$2:$T$349,18,0)</f>
        <v>561/QĐ-ĐHKT ngày 19/03/2020</v>
      </c>
      <c r="S83" s="126">
        <v>3.12</v>
      </c>
      <c r="T83" s="128"/>
      <c r="U83" s="129">
        <v>8.6</v>
      </c>
      <c r="V83" s="130"/>
      <c r="W83" s="126" t="s">
        <v>37</v>
      </c>
      <c r="X83" s="119" t="str">
        <f>VLOOKUP(A83,'[2]tong 2 dot'!$A$7:$K$379,11,0)</f>
        <v>3286/QĐ-ĐHKT ngày 7/12/2018</v>
      </c>
      <c r="Y83" s="128" t="str">
        <f>VLOOKUP(A83,[5]Sheet1!$A$1:$M$145,13,0)</f>
        <v>4015 /QĐ-ĐHKT ngày 21 tháng 12 năm 2020</v>
      </c>
      <c r="Z83" s="126" t="str">
        <f>VLOOKUP(A83,[5]Sheet1!$A$1:$E$145,5,0)</f>
        <v>PGS.TS. Lê Danh Tốn</v>
      </c>
      <c r="AA83" s="126" t="str">
        <f>VLOOKUP(A83,[5]Sheet1!$A$1:$F$145,6,0)</f>
        <v>PGS.TS. Phạm Thị Hồng Điệp</v>
      </c>
      <c r="AB83" s="126" t="str">
        <f>VLOOKUP(A83,[5]Sheet1!$A$1:$G$145,7,0)</f>
        <v>TS. Lê Xuân Sang</v>
      </c>
      <c r="AC83" s="126" t="str">
        <f>VLOOKUP(A83,[5]Sheet1!$A$1:$H$145,8,0)</f>
        <v>TS. Lê Thị Hồng Điệp</v>
      </c>
      <c r="AD83" s="126" t="str">
        <f>VLOOKUP(A83,[5]Sheet1!$A$1:$I$145,9,0)</f>
        <v>TS. Đinh Quang Ty</v>
      </c>
      <c r="AE83" s="126" t="str">
        <f>VLOOKUP(A83,[5]Sheet1!$A$1:$L$146,12,0)</f>
        <v>ngày 7 tháng 1 năm 2021</v>
      </c>
      <c r="AF83" s="119" t="e">
        <f>VLOOKUP(A83,'DS 4.2020'!A87:AF237,32,)</f>
        <v>#N/A</v>
      </c>
      <c r="AG83" s="119" t="e">
        <f>VLOOKUP(A83,'DS 4.2020'!A87:AG237,33,0)</f>
        <v>#N/A</v>
      </c>
      <c r="AH83" s="133"/>
      <c r="AJ83" s="2" t="e">
        <f>VLOOKUP(A84,[1]QLKT!$AA$10:$AC$111,3,0)</f>
        <v>#N/A</v>
      </c>
      <c r="AK83" s="2"/>
    </row>
    <row r="84" spans="1:37" ht="82.5">
      <c r="A84" s="21" t="str">
        <f t="shared" si="1"/>
        <v>Nguyễn Trang Nhung 24/07/1994</v>
      </c>
      <c r="B84" s="119">
        <v>78</v>
      </c>
      <c r="C84" s="125">
        <f>VLOOKUP(A84,'[2]tong 2 dot'!$A$7:$C$359,3,0)</f>
        <v>18057647</v>
      </c>
      <c r="D84" s="121" t="s">
        <v>1132</v>
      </c>
      <c r="E84" s="122" t="s">
        <v>400</v>
      </c>
      <c r="F84" s="123"/>
      <c r="G84" s="124" t="s">
        <v>1133</v>
      </c>
      <c r="H84" s="119" t="str">
        <f>VLOOKUP(A84,'[2]tong 2 dot'!$A$7:$G$379,7,0)</f>
        <v>Hưng Yên</v>
      </c>
      <c r="I84" s="119" t="str">
        <f>VLOOKUP(A84,'[2]tong 2 dot'!$A$7:$E$379,5,0)</f>
        <v>Nữ</v>
      </c>
      <c r="J84" s="119" t="s">
        <v>970</v>
      </c>
      <c r="K84" s="119" t="str">
        <f>VLOOKUP(A84,'[2]tong 2 dot'!$A$7:$J$379,10,0)</f>
        <v>QH-2018-E</v>
      </c>
      <c r="L84" s="119">
        <v>8310106</v>
      </c>
      <c r="M84" s="126" t="s">
        <v>337</v>
      </c>
      <c r="N84" s="126" t="s">
        <v>1208</v>
      </c>
      <c r="O84" s="119" t="str">
        <f>VLOOKUP(A84,'[3]fie nguon'!$C$2:$L$348,10,0)</f>
        <v>Thu hút đầu tư trực tiếp nước ngoài vào phát triển sản phẩm du lịch đặc thù vùng Duyên hải Nam Trung bộ trong bối cảnh hội nhập kinh tế quốc tế</v>
      </c>
      <c r="P84" s="119" t="str">
        <f>VLOOKUP(A84,'[3]fie nguon'!$C$2:$N$348,12,0)</f>
        <v>PGS.TS Nguyễn Việt Khôi</v>
      </c>
      <c r="Q84" s="119" t="str">
        <f>VLOOKUP(A84,'[3]fie nguon'!$C$2:$O$348,13,0)</f>
        <v xml:space="preserve"> Trường ĐH Kinh tế, ĐHQG Hà Nội</v>
      </c>
      <c r="R84" s="119" t="str">
        <f>VLOOKUP(A84,'[3]fie nguon'!$C$2:$T$349,18,0)</f>
        <v>790/QĐ-ĐHKT ngày 31/3/2020</v>
      </c>
      <c r="S84" s="126">
        <v>3.4</v>
      </c>
      <c r="T84" s="128"/>
      <c r="U84" s="129">
        <v>8.5</v>
      </c>
      <c r="V84" s="130"/>
      <c r="W84" s="126" t="s">
        <v>33</v>
      </c>
      <c r="X84" s="119" t="str">
        <f>VLOOKUP(A84,'[2]tong 2 dot'!$A$7:$K$379,11,0)</f>
        <v>3286/QĐ-ĐHKT ngày 7/12/2018</v>
      </c>
      <c r="Y84" s="128" t="str">
        <f>VLOOKUP(A84,[5]Sheet1!$A$1:$M$145,13,0)</f>
        <v>3743 /QĐ-ĐHKT ngày 8 tháng 12 năm 2020</v>
      </c>
      <c r="Z84" s="126" t="str">
        <f>VLOOKUP(A84,[5]Sheet1!$A$1:$E$145,5,0)</f>
        <v>PGS.TS. Hà Văn Hội</v>
      </c>
      <c r="AA84" s="126" t="str">
        <f>VLOOKUP(A84,[5]Sheet1!$A$1:$F$145,6,0)</f>
        <v>PGS.TS. Trần Văn Tùng</v>
      </c>
      <c r="AB84" s="126" t="str">
        <f>VLOOKUP(A84,[5]Sheet1!$A$1:$G$145,7,0)</f>
        <v>PGS.TS. Bùi Thị Lý</v>
      </c>
      <c r="AC84" s="126" t="str">
        <f>VLOOKUP(A84,[5]Sheet1!$A$1:$H$145,8,0)</f>
        <v>TS. Nguyễn Thị Vũ Hà</v>
      </c>
      <c r="AD84" s="126" t="str">
        <f>VLOOKUP(A84,[5]Sheet1!$A$1:$I$145,9,0)</f>
        <v>PGS.TS. Nguyễn Xuân Thiên</v>
      </c>
      <c r="AE84" s="126" t="str">
        <f>VLOOKUP(A84,[5]Sheet1!$A$1:$L$146,12,0)</f>
        <v>ngày 23 tháng 12 năm 2020</v>
      </c>
      <c r="AF84" s="119" t="str">
        <f>VLOOKUP(A84,'DS 4.2020'!A88:AF238,32,)</f>
        <v>0969247194</v>
      </c>
      <c r="AG84" s="119" t="str">
        <f>VLOOKUP(A84,'DS 4.2020'!A88:AG238,33,0)</f>
        <v>trangnhung.ntn@gmail.com</v>
      </c>
      <c r="AH84" s="133"/>
      <c r="AJ84" s="2" t="str">
        <f>VLOOKUP(A85,[1]QLKT!$AA$10:$AC$111,3,0)</f>
        <v>a</v>
      </c>
      <c r="AK84" s="2"/>
    </row>
    <row r="85" spans="1:37" ht="66">
      <c r="A85" s="21" t="str">
        <f t="shared" si="1"/>
        <v>Đinh Thị Oanh 12/08/1992</v>
      </c>
      <c r="B85" s="119">
        <v>79</v>
      </c>
      <c r="C85" s="125">
        <f>VLOOKUP(A85,'[2]tong 2 dot'!$A$7:$C$359,3,0)</f>
        <v>18057556</v>
      </c>
      <c r="D85" s="121" t="s">
        <v>330</v>
      </c>
      <c r="E85" s="122" t="s">
        <v>326</v>
      </c>
      <c r="F85" s="123"/>
      <c r="G85" s="124" t="s">
        <v>331</v>
      </c>
      <c r="H85" s="119" t="str">
        <f>VLOOKUP(A85,'[2]tong 2 dot'!$A$7:$G$379,7,0)</f>
        <v>Hà Nội</v>
      </c>
      <c r="I85" s="119" t="str">
        <f>VLOOKUP(A85,'[2]tong 2 dot'!$A$7:$E$379,5,0)</f>
        <v>Nữ</v>
      </c>
      <c r="J85" s="119" t="s">
        <v>40</v>
      </c>
      <c r="K85" s="119" t="str">
        <f>VLOOKUP(A85,'[2]tong 2 dot'!$A$7:$J$379,10,0)</f>
        <v>QH-2018-E</v>
      </c>
      <c r="L85" s="119">
        <v>8340410</v>
      </c>
      <c r="M85" s="126" t="s">
        <v>41</v>
      </c>
      <c r="N85" s="126" t="s">
        <v>1208</v>
      </c>
      <c r="O85" s="119" t="str">
        <f>VLOOKUP(A85,'[3]fie nguon'!$C$2:$L$348,10,0)</f>
        <v xml:space="preserve">Quản lý tài chính tại Học viện Báo chí và tuyên truyền </v>
      </c>
      <c r="P85" s="119" t="str">
        <f>VLOOKUP(A85,'[3]fie nguon'!$C$2:$N$348,12,0)</f>
        <v>PGS.TS. Đinh Văn Thông</v>
      </c>
      <c r="Q85" s="119" t="str">
        <f>VLOOKUP(A85,'[3]fie nguon'!$C$2:$O$348,13,0)</f>
        <v xml:space="preserve"> Trường ĐH Kinh tế, ĐHQG Hà Nội</v>
      </c>
      <c r="R85" s="119" t="str">
        <f>VLOOKUP(A85,'[3]fie nguon'!$C$2:$T$349,18,0)</f>
        <v>563/QĐ-ĐHKT ngày 19/03/2020</v>
      </c>
      <c r="S85" s="126">
        <v>3.27</v>
      </c>
      <c r="T85" s="128"/>
      <c r="U85" s="129">
        <v>8.3000000000000007</v>
      </c>
      <c r="V85" s="130"/>
      <c r="W85" s="126" t="s">
        <v>33</v>
      </c>
      <c r="X85" s="119" t="str">
        <f>VLOOKUP(A85,'[2]tong 2 dot'!$A$7:$K$379,11,0)</f>
        <v>3286/QĐ-ĐHKT ngày 7/12/2018</v>
      </c>
      <c r="Y85" s="128" t="str">
        <f>VLOOKUP(A85,[5]Sheet1!$A$1:$M$145,13,0)</f>
        <v>4008 /QĐ-ĐHKT ngày 21 tháng 12 năm 2020</v>
      </c>
      <c r="Z85" s="126" t="str">
        <f>VLOOKUP(A85,[5]Sheet1!$A$1:$E$145,5,0)</f>
        <v>PGS.TS. Nguyễn Trúc Lê</v>
      </c>
      <c r="AA85" s="126" t="str">
        <f>VLOOKUP(A85,[5]Sheet1!$A$1:$F$145,6,0)</f>
        <v>TS. Nguyễn Đình Tiến</v>
      </c>
      <c r="AB85" s="126" t="str">
        <f>VLOOKUP(A85,[5]Sheet1!$A$1:$G$145,7,0)</f>
        <v>TS. Nguyễn Hữu Hiểu</v>
      </c>
      <c r="AC85" s="126" t="str">
        <f>VLOOKUP(A85,[5]Sheet1!$A$1:$H$145,8,0)</f>
        <v>TS. Nguyễn Thị Lan Hương</v>
      </c>
      <c r="AD85" s="126" t="str">
        <f>VLOOKUP(A85,[5]Sheet1!$A$1:$I$145,9,0)</f>
        <v>TS. Hoàng Ngọc Hải</v>
      </c>
      <c r="AE85" s="126" t="s">
        <v>1276</v>
      </c>
      <c r="AF85" s="119" t="e">
        <f>VLOOKUP(A85,'DS 4.2020'!A89:AF239,32,)</f>
        <v>#N/A</v>
      </c>
      <c r="AG85" s="119" t="e">
        <f>VLOOKUP(A85,'DS 4.2020'!A89:AG239,33,0)</f>
        <v>#N/A</v>
      </c>
      <c r="AH85" s="133"/>
      <c r="AJ85" s="2" t="e">
        <f>VLOOKUP(A86,[1]QLKT!$AA$10:$AC$111,3,0)</f>
        <v>#N/A</v>
      </c>
      <c r="AK85" s="2"/>
    </row>
    <row r="86" spans="1:37" ht="66">
      <c r="A86" s="21" t="str">
        <f t="shared" si="1"/>
        <v>Lê Thị Oanh 08/06/1989</v>
      </c>
      <c r="B86" s="119">
        <v>80</v>
      </c>
      <c r="C86" s="125">
        <f>VLOOKUP(A86,'[2]tong 2 dot'!$A$7:$C$359,3,0)</f>
        <v>18057670</v>
      </c>
      <c r="D86" s="121" t="s">
        <v>157</v>
      </c>
      <c r="E86" s="122" t="s">
        <v>326</v>
      </c>
      <c r="F86" s="123"/>
      <c r="G86" s="124" t="s">
        <v>425</v>
      </c>
      <c r="H86" s="119" t="str">
        <f>VLOOKUP(A86,'[2]tong 2 dot'!$A$7:$G$379,7,0)</f>
        <v>Hà Nội</v>
      </c>
      <c r="I86" s="119" t="str">
        <f>VLOOKUP(A86,'[2]tong 2 dot'!$A$7:$E$379,5,0)</f>
        <v>Nữ</v>
      </c>
      <c r="J86" s="119" t="str">
        <f>VLOOKUP(A86,'[2]tong 2 dot'!$A$7:$H$379,8,0)</f>
        <v>Kế toán</v>
      </c>
      <c r="K86" s="119" t="str">
        <f>VLOOKUP(A86,'[2]tong 2 dot'!$A$7:$J$379,10,0)</f>
        <v>QH-2018-E</v>
      </c>
      <c r="L86" s="119">
        <v>8340301</v>
      </c>
      <c r="M86" s="119" t="s">
        <v>292</v>
      </c>
      <c r="N86" s="126" t="s">
        <v>1208</v>
      </c>
      <c r="O86" s="119" t="str">
        <f>VLOOKUP(A86,'[3]fie nguon'!$C$2:$L$348,10,0)</f>
        <v>Kiểm soát nội bộ hoạt động huy động vốn tại Ngân hàng TMCP Công Thương Việt Nam - Chi nhánh Đông Anh</v>
      </c>
      <c r="P86" s="119" t="str">
        <f>VLOOKUP(A86,'[3]fie nguon'!$C$2:$N$348,12,0)</f>
        <v>TS. Nguyễn Thị Hương Liên</v>
      </c>
      <c r="Q86" s="119" t="str">
        <f>VLOOKUP(A86,'[3]fie nguon'!$C$2:$O$348,13,0)</f>
        <v xml:space="preserve"> Trường ĐH Kinh tế, ĐHQG Hà Nội</v>
      </c>
      <c r="R86" s="119" t="str">
        <f>VLOOKUP(A86,'[3]fie nguon'!$C$2:$T$349,18,0)</f>
        <v>644/QĐ-ĐHKT ngày 19/03/2020</v>
      </c>
      <c r="S86" s="126">
        <v>3.24</v>
      </c>
      <c r="T86" s="128"/>
      <c r="U86" s="129">
        <v>8.5</v>
      </c>
      <c r="V86" s="130"/>
      <c r="W86" s="126" t="s">
        <v>33</v>
      </c>
      <c r="X86" s="119" t="str">
        <f>VLOOKUP(A86,'[2]tong 2 dot'!$A$7:$K$379,11,0)</f>
        <v>3286/QĐ-ĐHKT ngày 7/12/2018</v>
      </c>
      <c r="Y86" s="128" t="str">
        <f>VLOOKUP(A86,[5]Sheet1!$A$1:$M$145,13,0)</f>
        <v>3760 /QĐ-ĐHKT ngày 8 tháng 12 năm 2020</v>
      </c>
      <c r="Z86" s="126" t="str">
        <f>VLOOKUP(A86,[5]Sheet1!$A$1:$E$145,5,0)</f>
        <v>PGS.TS. Nguyễn Hữu Ánh </v>
      </c>
      <c r="AA86" s="126" t="str">
        <f>VLOOKUP(A86,[5]Sheet1!$A$1:$F$145,6,0)</f>
        <v>TS. Phan Thị Anh Đào </v>
      </c>
      <c r="AB86" s="126" t="str">
        <f>VLOOKUP(A86,[5]Sheet1!$A$1:$G$145,7,0)</f>
        <v>TS. Trần Thế Nữ</v>
      </c>
      <c r="AC86" s="126" t="str">
        <f>VLOOKUP(A86,[5]Sheet1!$A$1:$H$145,8,0)</f>
        <v>TS. Nguyễn Thị Thanh Hải</v>
      </c>
      <c r="AD86" s="126" t="str">
        <f>VLOOKUP(A86,[5]Sheet1!$A$1:$I$145,9,0)</f>
        <v>TS. Nguyễn Thị Diệu Thu</v>
      </c>
      <c r="AE86" s="126" t="str">
        <f>VLOOKUP(A86,[5]Sheet1!$A$1:$L$146,12,0)</f>
        <v>ngày 26 tháng 12 năm 2020</v>
      </c>
      <c r="AF86" s="119" t="e">
        <f>VLOOKUP(A86,'DS 4.2020'!A90:AF240,32,)</f>
        <v>#N/A</v>
      </c>
      <c r="AG86" s="119" t="e">
        <f>VLOOKUP(A86,'DS 4.2020'!A90:AG240,33,0)</f>
        <v>#N/A</v>
      </c>
      <c r="AH86" s="133"/>
      <c r="AJ86" s="2" t="e">
        <f>VLOOKUP(A87,[1]QLKT!$AA$10:$AC$111,3,0)</f>
        <v>#N/A</v>
      </c>
      <c r="AK86" s="2"/>
    </row>
    <row r="87" spans="1:37" ht="66">
      <c r="A87" s="21" t="str">
        <f t="shared" si="1"/>
        <v>Phạm Hải Oanh 19/11/1994</v>
      </c>
      <c r="B87" s="119">
        <v>81</v>
      </c>
      <c r="C87" s="125">
        <f>VLOOKUP(A87,'[2]tong 2 dot'!$A$7:$C$359,3,0)</f>
        <v>18057671</v>
      </c>
      <c r="D87" s="121" t="s">
        <v>325</v>
      </c>
      <c r="E87" s="122" t="s">
        <v>326</v>
      </c>
      <c r="F87" s="123"/>
      <c r="G87" s="124" t="s">
        <v>327</v>
      </c>
      <c r="H87" s="119" t="str">
        <f>VLOOKUP(A87,'[2]tong 2 dot'!$A$7:$G$379,7,0)</f>
        <v>Hà Nội</v>
      </c>
      <c r="I87" s="119" t="str">
        <f>VLOOKUP(A87,'[2]tong 2 dot'!$A$7:$E$379,5,0)</f>
        <v>Nữ</v>
      </c>
      <c r="J87" s="119" t="str">
        <f>VLOOKUP(A87,'[2]tong 2 dot'!$A$7:$H$379,8,0)</f>
        <v>Kế toán</v>
      </c>
      <c r="K87" s="119" t="str">
        <f>VLOOKUP(A87,'[2]tong 2 dot'!$A$7:$J$379,10,0)</f>
        <v>QH-2018-E</v>
      </c>
      <c r="L87" s="119">
        <v>8340301</v>
      </c>
      <c r="M87" s="119" t="s">
        <v>292</v>
      </c>
      <c r="N87" s="126" t="s">
        <v>1208</v>
      </c>
      <c r="O87" s="119" t="str">
        <f>VLOOKUP(A87,'[3]fie nguon'!$C$2:$L$348,10,0)</f>
        <v>Phân tích hiệu quả sử dụng tài sản tại Tổng công ty Vận tải thủy Petrolimex</v>
      </c>
      <c r="P87" s="119" t="str">
        <f>VLOOKUP(A87,'[3]fie nguon'!$C$2:$N$348,12,0)</f>
        <v>TS. Nguyễn Thị Kim Oanh</v>
      </c>
      <c r="Q87" s="119" t="str">
        <f>VLOOKUP(A87,'[3]fie nguon'!$C$2:$O$348,13,0)</f>
        <v>Khoa Quốc tế, ĐHQGHN</v>
      </c>
      <c r="R87" s="119" t="str">
        <f>VLOOKUP(A87,'[3]fie nguon'!$C$2:$T$349,18,0)</f>
        <v>645/QĐ-ĐHKT ngày 19/03/2020</v>
      </c>
      <c r="S87" s="126">
        <v>3.32</v>
      </c>
      <c r="T87" s="128"/>
      <c r="U87" s="129">
        <v>8.4</v>
      </c>
      <c r="V87" s="130"/>
      <c r="W87" s="126" t="s">
        <v>33</v>
      </c>
      <c r="X87" s="119" t="str">
        <f>VLOOKUP(A87,'[2]tong 2 dot'!$A$7:$K$379,11,0)</f>
        <v>3286/QĐ-ĐHKT ngày 7/12/2018</v>
      </c>
      <c r="Y87" s="128" t="str">
        <f>VLOOKUP(A87,[5]Sheet1!$A$1:$M$145,13,0)</f>
        <v>3753 /QĐ-ĐHKT ngày 8 tháng 12 năm 2020</v>
      </c>
      <c r="Z87" s="126" t="str">
        <f>VLOOKUP(A87,[5]Sheet1!$A$1:$E$145,5,0)</f>
        <v>TS. Phạm Minh Tuấn</v>
      </c>
      <c r="AA87" s="126" t="str">
        <f>VLOOKUP(A87,[5]Sheet1!$A$1:$F$145,6,0)</f>
        <v>PGS.TS. Mai Ngọc Anh</v>
      </c>
      <c r="AB87" s="126" t="str">
        <f>VLOOKUP(A87,[5]Sheet1!$A$1:$G$145,7,0)</f>
        <v>PGS.TS. Nguyễn Thị Thu Hằng</v>
      </c>
      <c r="AC87" s="126" t="str">
        <f>VLOOKUP(A87,[5]Sheet1!$A$1:$H$145,8,0)</f>
        <v>TS. Đỗ Kiều Oanh</v>
      </c>
      <c r="AD87" s="126" t="str">
        <f>VLOOKUP(A87,[5]Sheet1!$A$1:$I$145,9,0)</f>
        <v>TS. Nguyễn Thị Hương Liên</v>
      </c>
      <c r="AE87" s="126" t="str">
        <f>VLOOKUP(A87,[5]Sheet1!$A$1:$L$146,12,0)</f>
        <v>ngày 23 tháng 12 năm 2020</v>
      </c>
      <c r="AF87" s="119" t="e">
        <f>VLOOKUP(A87,'DS 4.2020'!A91:AF241,32,)</f>
        <v>#N/A</v>
      </c>
      <c r="AG87" s="119" t="e">
        <f>VLOOKUP(A87,'DS 4.2020'!A91:AG241,33,0)</f>
        <v>#N/A</v>
      </c>
      <c r="AH87" s="133"/>
      <c r="AJ87" s="2" t="e">
        <f>VLOOKUP(#REF!,[1]QLKT!$AA$10:$AC$111,3,0)</f>
        <v>#REF!</v>
      </c>
      <c r="AK87" s="2"/>
    </row>
    <row r="88" spans="1:37" ht="66">
      <c r="A88" s="21" t="str">
        <f t="shared" si="1"/>
        <v>Tạ Văn Phong 13/08/1982</v>
      </c>
      <c r="B88" s="119">
        <v>82</v>
      </c>
      <c r="C88" s="125">
        <v>18057558</v>
      </c>
      <c r="D88" s="121" t="s">
        <v>74</v>
      </c>
      <c r="E88" s="122" t="s">
        <v>75</v>
      </c>
      <c r="F88" s="123"/>
      <c r="G88" s="124" t="s">
        <v>76</v>
      </c>
      <c r="H88" s="119" t="s">
        <v>77</v>
      </c>
      <c r="I88" s="119" t="s">
        <v>35</v>
      </c>
      <c r="J88" s="119" t="s">
        <v>40</v>
      </c>
      <c r="K88" s="119" t="s">
        <v>47</v>
      </c>
      <c r="L88" s="119">
        <v>8340410</v>
      </c>
      <c r="M88" s="126" t="s">
        <v>41</v>
      </c>
      <c r="N88" s="126" t="s">
        <v>1208</v>
      </c>
      <c r="O88" s="119" t="str">
        <f>VLOOKUP(A88,'[3]fie nguon'!$C$2:$L$348,10,0)</f>
        <v xml:space="preserve">Quản lý nhân lực tại Cơ quan Báo Giáo dục và Thời đại </v>
      </c>
      <c r="P88" s="119" t="str">
        <f>VLOOKUP(A88,'[3]fie nguon'!$C$2:$N$348,12,0)</f>
        <v>PGS.TS Trần Đức Hiệp</v>
      </c>
      <c r="Q88" s="119" t="str">
        <f>VLOOKUP(A88,'[3]fie nguon'!$C$2:$O$348,13,0)</f>
        <v xml:space="preserve"> Trường ĐH Kinh tế, ĐHQG Hà Nội</v>
      </c>
      <c r="R88" s="119" t="str">
        <f>VLOOKUP(A88,'[3]fie nguon'!$C$2:$T$349,18,0)</f>
        <v>565/QĐ-ĐHKT ngày 19/03/2020</v>
      </c>
      <c r="S88" s="126">
        <v>3.13</v>
      </c>
      <c r="T88" s="128"/>
      <c r="U88" s="129">
        <v>8.9</v>
      </c>
      <c r="V88" s="130"/>
      <c r="W88" s="126" t="s">
        <v>33</v>
      </c>
      <c r="X88" s="119" t="s">
        <v>79</v>
      </c>
      <c r="Y88" s="128" t="str">
        <f>VLOOKUP(A88,[5]Sheet1!$A$1:$M$145,13,0)</f>
        <v>3995 /QĐ-ĐHKT ngày 21 tháng 12 năm 2020</v>
      </c>
      <c r="Z88" s="126" t="str">
        <f>VLOOKUP(A88,[5]Sheet1!$A$1:$E$145,5,0)</f>
        <v>PGS.TS. Phạm Văn Dũng</v>
      </c>
      <c r="AA88" s="126" t="str">
        <f>VLOOKUP(A88,[5]Sheet1!$A$1:$F$145,6,0)</f>
        <v>TS. Phan Trung Chính</v>
      </c>
      <c r="AB88" s="126" t="str">
        <f>VLOOKUP(A88,[5]Sheet1!$A$1:$G$145,7,0)</f>
        <v>TS. Nguyễn Viết Đăng</v>
      </c>
      <c r="AC88" s="126" t="str">
        <f>VLOOKUP(A88,[5]Sheet1!$A$1:$H$145,8,0)</f>
        <v>TS. Hoàng Thị Hương</v>
      </c>
      <c r="AD88" s="126" t="str">
        <f>VLOOKUP(A88,[5]Sheet1!$A$1:$I$145,9,0)</f>
        <v>TS. Lưu Quốc Đạt</v>
      </c>
      <c r="AE88" s="126" t="str">
        <f>VLOOKUP(A88,[5]Sheet1!$A$1:$L$146,12,0)</f>
        <v>ngày 5 tháng 1 năm 2021</v>
      </c>
      <c r="AF88" s="119" t="e">
        <f>VLOOKUP(A88,'DS 4.2020'!A92:AF242,32,)</f>
        <v>#N/A</v>
      </c>
      <c r="AG88" s="119" t="e">
        <f>VLOOKUP(A88,'DS 4.2020'!A92:AG242,33,0)</f>
        <v>#N/A</v>
      </c>
      <c r="AH88" s="133"/>
      <c r="AJ88" s="2" t="e">
        <f>VLOOKUP(A89,[1]QLKT!$AA$10:$AC$111,3,0)</f>
        <v>#N/A</v>
      </c>
      <c r="AK88" s="2"/>
    </row>
    <row r="89" spans="1:37" ht="66">
      <c r="A89" s="21" t="str">
        <f t="shared" si="1"/>
        <v>Hoàng Thị Thu Phương 09/03/1982</v>
      </c>
      <c r="B89" s="119">
        <v>83</v>
      </c>
      <c r="C89" s="125">
        <f>VLOOKUP(A89,'[2]tong 2 dot'!$A$7:$C$359,3,0)</f>
        <v>18057619</v>
      </c>
      <c r="D89" s="121" t="s">
        <v>162</v>
      </c>
      <c r="E89" s="122" t="s">
        <v>158</v>
      </c>
      <c r="F89" s="123"/>
      <c r="G89" s="124" t="s">
        <v>163</v>
      </c>
      <c r="H89" s="119" t="str">
        <f>VLOOKUP(A89,'[2]tong 2 dot'!$A$7:$G$379,7,0)</f>
        <v>Phú Thọ</v>
      </c>
      <c r="I89" s="119" t="str">
        <f>VLOOKUP(A89,'[2]tong 2 dot'!$A$7:$E$379,5,0)</f>
        <v>Nữ</v>
      </c>
      <c r="J89" s="119" t="s">
        <v>251</v>
      </c>
      <c r="K89" s="119" t="str">
        <f>VLOOKUP(A89,'[2]tong 2 dot'!$A$7:$J$379,10,0)</f>
        <v>QH-2018-E</v>
      </c>
      <c r="L89" s="119">
        <v>8340101</v>
      </c>
      <c r="M89" s="126" t="s">
        <v>106</v>
      </c>
      <c r="N89" s="126" t="s">
        <v>1208</v>
      </c>
      <c r="O89" s="119" t="str">
        <f>VLOOKUP(A89,'[3]fie nguon'!$C$2:$L$348,10,0)</f>
        <v>Phát triển nguồn nhân lực tại Ngân hàng Chính sách xã hội - Chi nhánh Hà Nội</v>
      </c>
      <c r="P89" s="119" t="str">
        <f>VLOOKUP(A89,'[3]fie nguon'!$C$2:$N$348,12,0)</f>
        <v>TS. Đỗ Xuân Trường</v>
      </c>
      <c r="Q89" s="119" t="str">
        <f>VLOOKUP(A89,'[3]fie nguon'!$C$2:$O$348,13,0)</f>
        <v xml:space="preserve"> Trường ĐH Kinh tế, ĐHQG Hà Nội</v>
      </c>
      <c r="R89" s="119" t="str">
        <f>VLOOKUP(A89,'[3]fie nguon'!$C$2:$T$349,18,0)</f>
        <v>617/QĐ-ĐHKT ngày 19/03/2020</v>
      </c>
      <c r="S89" s="126">
        <v>3.07</v>
      </c>
      <c r="T89" s="128"/>
      <c r="U89" s="129">
        <v>8.6</v>
      </c>
      <c r="V89" s="130"/>
      <c r="W89" s="126" t="s">
        <v>33</v>
      </c>
      <c r="X89" s="119" t="str">
        <f>VLOOKUP(A89,'[2]tong 2 dot'!$A$7:$K$379,11,0)</f>
        <v>3286/QĐ-ĐHKT ngày 7/12/2018</v>
      </c>
      <c r="Y89" s="128" t="str">
        <f>VLOOKUP(A89,[5]Sheet1!$A$1:$M$145,13,0)</f>
        <v>3853 /QĐ-ĐHKT ngày 14 tháng 12 năm 2020</v>
      </c>
      <c r="Z89" s="126" t="str">
        <f>VLOOKUP(A89,[5]Sheet1!$A$1:$E$145,5,0)</f>
        <v>PGS.TS. Nguyễn Mạnh Tuân</v>
      </c>
      <c r="AA89" s="126" t="str">
        <f>VLOOKUP(A89,[5]Sheet1!$A$1:$F$145,6,0)</f>
        <v>PGS.TS. Nguyễn Đăng Minh</v>
      </c>
      <c r="AB89" s="126" t="str">
        <f>VLOOKUP(A89,[5]Sheet1!$A$1:$G$145,7,0)</f>
        <v>PGS.TS. Phạm Thu Hương</v>
      </c>
      <c r="AC89" s="126" t="str">
        <f>VLOOKUP(A89,[5]Sheet1!$A$1:$H$145,8,0)</f>
        <v>TS. Vũ Thị Minh Hiền</v>
      </c>
      <c r="AD89" s="126" t="str">
        <f>VLOOKUP(A89,[5]Sheet1!$A$1:$I$145,9,0)</f>
        <v>PGS.TS. Vũ Hoàng Ngân</v>
      </c>
      <c r="AE89" s="126" t="str">
        <f>VLOOKUP(A89,[5]Sheet1!$A$1:$L$146,12,0)</f>
        <v>ngày 23 tháng 12 năm 2020</v>
      </c>
      <c r="AF89" s="119" t="e">
        <f>VLOOKUP(A89,'DS 4.2020'!A93:AF243,32,)</f>
        <v>#N/A</v>
      </c>
      <c r="AG89" s="119" t="e">
        <f>VLOOKUP(A89,'DS 4.2020'!A93:AG243,33,0)</f>
        <v>#N/A</v>
      </c>
      <c r="AH89" s="133"/>
      <c r="AJ89" s="2" t="e">
        <f>VLOOKUP(A90,[1]QLKT!$AA$10:$AC$111,3,0)</f>
        <v>#N/A</v>
      </c>
      <c r="AK89" s="2"/>
    </row>
    <row r="90" spans="1:37" ht="66">
      <c r="A90" s="21" t="str">
        <f t="shared" si="1"/>
        <v>Hồ Thị Phương 05/12/1990</v>
      </c>
      <c r="B90" s="119">
        <v>84</v>
      </c>
      <c r="C90" s="125">
        <f>VLOOKUP(A90,'[2]tong 2 dot'!$A$7:$C$359,3,0)</f>
        <v>18057620</v>
      </c>
      <c r="D90" s="121" t="s">
        <v>266</v>
      </c>
      <c r="E90" s="122" t="s">
        <v>158</v>
      </c>
      <c r="F90" s="123"/>
      <c r="G90" s="124" t="s">
        <v>267</v>
      </c>
      <c r="H90" s="119" t="str">
        <f>VLOOKUP(A90,'[2]tong 2 dot'!$A$7:$G$379,7,0)</f>
        <v>Nghệ An</v>
      </c>
      <c r="I90" s="119" t="str">
        <f>VLOOKUP(A90,'[2]tong 2 dot'!$A$7:$E$379,5,0)</f>
        <v>Nữ</v>
      </c>
      <c r="J90" s="119" t="s">
        <v>251</v>
      </c>
      <c r="K90" s="119" t="str">
        <f>VLOOKUP(A90,'[2]tong 2 dot'!$A$7:$J$379,10,0)</f>
        <v>QH-2018-E</v>
      </c>
      <c r="L90" s="119">
        <v>8340101</v>
      </c>
      <c r="M90" s="126" t="s">
        <v>106</v>
      </c>
      <c r="N90" s="126" t="s">
        <v>1208</v>
      </c>
      <c r="O90" s="119" t="str">
        <f>VLOOKUP(A90,'[3]fie nguon'!$C$2:$L$348,10,0)</f>
        <v>Hoạch định chiến lược phát triển cho Công ty Cổ phần công nghệ lưu trữ - số hóa HT</v>
      </c>
      <c r="P90" s="119" t="str">
        <f>VLOOKUP(A90,'[3]fie nguon'!$C$2:$N$348,12,0)</f>
        <v>PGS.TS. Hoàng Văn Hải</v>
      </c>
      <c r="Q90" s="119" t="str">
        <f>VLOOKUP(A90,'[3]fie nguon'!$C$2:$O$348,13,0)</f>
        <v xml:space="preserve"> Trường ĐH Kinh tế, ĐHQG Hà Nội</v>
      </c>
      <c r="R90" s="119" t="str">
        <f>VLOOKUP(A90,'[3]fie nguon'!$C$2:$T$349,18,0)</f>
        <v>618/QĐ-ĐHKT ngày 19/03/2020</v>
      </c>
      <c r="S90" s="126">
        <v>3.14</v>
      </c>
      <c r="T90" s="128"/>
      <c r="U90" s="129">
        <v>8.8000000000000007</v>
      </c>
      <c r="V90" s="130"/>
      <c r="W90" s="126" t="s">
        <v>33</v>
      </c>
      <c r="X90" s="119" t="str">
        <f>VLOOKUP(A90,'[2]tong 2 dot'!$A$7:$K$379,11,0)</f>
        <v>3286/QĐ-ĐHKT ngày 7/12/2018</v>
      </c>
      <c r="Y90" s="128" t="str">
        <f>VLOOKUP(A90,[5]Sheet1!$A$1:$M$145,13,0)</f>
        <v>3854 /QĐ-ĐHKT ngày 14 tháng 12 năm 2020</v>
      </c>
      <c r="Z90" s="126" t="str">
        <f>VLOOKUP(A90,[5]Sheet1!$A$1:$E$145,5,0)</f>
        <v>PGS.TS. Nguyễn Mạnh Tuân</v>
      </c>
      <c r="AA90" s="126" t="str">
        <f>VLOOKUP(A90,[5]Sheet1!$A$1:$F$145,6,0)</f>
        <v>PGS.TS. Phạm Thu Hương</v>
      </c>
      <c r="AB90" s="126" t="str">
        <f>VLOOKUP(A90,[5]Sheet1!$A$1:$G$145,7,0)</f>
        <v>PGS.TS. Vũ Hoàng Ngân</v>
      </c>
      <c r="AC90" s="126" t="str">
        <f>VLOOKUP(A90,[5]Sheet1!$A$1:$H$145,8,0)</f>
        <v>TS. Vũ Thị Minh Hiền</v>
      </c>
      <c r="AD90" s="126" t="str">
        <f>VLOOKUP(A90,[5]Sheet1!$A$1:$I$145,9,0)</f>
        <v>PGS.TS. Nguyễn Đăng Minh</v>
      </c>
      <c r="AE90" s="126" t="str">
        <f>VLOOKUP(A90,[5]Sheet1!$A$1:$L$146,12,0)</f>
        <v>ngày 23 tháng 12 năm 2020</v>
      </c>
      <c r="AF90" s="119" t="e">
        <f>VLOOKUP(A90,'DS 4.2020'!A94:AF244,32,)</f>
        <v>#N/A</v>
      </c>
      <c r="AG90" s="119" t="e">
        <f>VLOOKUP(A90,'DS 4.2020'!A94:AG244,33,0)</f>
        <v>#N/A</v>
      </c>
      <c r="AH90" s="133"/>
      <c r="AJ90" s="2" t="e">
        <f>VLOOKUP(A91,[1]QLKT!$AA$10:$AC$111,3,0)</f>
        <v>#N/A</v>
      </c>
      <c r="AK90" s="2"/>
    </row>
    <row r="91" spans="1:37" ht="66">
      <c r="A91" s="21" t="str">
        <f t="shared" si="1"/>
        <v>Lê Thị Phương 17/05/1989</v>
      </c>
      <c r="B91" s="119">
        <v>85</v>
      </c>
      <c r="C91" s="125">
        <f>VLOOKUP(A91,'[2]tong 2 dot'!$A$7:$C$359,3,0)</f>
        <v>18057621</v>
      </c>
      <c r="D91" s="121" t="s">
        <v>157</v>
      </c>
      <c r="E91" s="122" t="s">
        <v>158</v>
      </c>
      <c r="F91" s="123"/>
      <c r="G91" s="124" t="s">
        <v>159</v>
      </c>
      <c r="H91" s="119" t="str">
        <f>VLOOKUP(A91,'[2]tong 2 dot'!$A$7:$G$379,7,0)</f>
        <v>Thanh Hóa</v>
      </c>
      <c r="I91" s="119" t="str">
        <f>VLOOKUP(A91,'[2]tong 2 dot'!$A$7:$E$379,5,0)</f>
        <v>Nữ</v>
      </c>
      <c r="J91" s="119" t="s">
        <v>251</v>
      </c>
      <c r="K91" s="119" t="str">
        <f>VLOOKUP(A91,'[2]tong 2 dot'!$A$7:$J$379,10,0)</f>
        <v>QH-2018-E</v>
      </c>
      <c r="L91" s="119">
        <v>8340101</v>
      </c>
      <c r="M91" s="126" t="s">
        <v>106</v>
      </c>
      <c r="N91" s="126" t="s">
        <v>1208</v>
      </c>
      <c r="O91" s="119" t="str">
        <f>VLOOKUP(A91,'[3]fie nguon'!$C$2:$L$348,10,0)</f>
        <v>Tuyển dụng lao động phổ thông tại Công ty TNHH sản xuất Biel Crystal Việt Nam</v>
      </c>
      <c r="P91" s="119" t="str">
        <f>VLOOKUP(A91,'[3]fie nguon'!$C$2:$N$348,12,0)</f>
        <v>TS. Đỗ Xuân Trường</v>
      </c>
      <c r="Q91" s="119" t="str">
        <f>VLOOKUP(A91,'[3]fie nguon'!$C$2:$O$348,13,0)</f>
        <v xml:space="preserve"> Trường ĐH Kinh tế, ĐHQG Hà Nội</v>
      </c>
      <c r="R91" s="119" t="str">
        <f>VLOOKUP(A91,'[3]fie nguon'!$C$2:$T$349,18,0)</f>
        <v>619/QĐ-ĐHKT ngày 19/03/2020</v>
      </c>
      <c r="S91" s="126">
        <v>3.32</v>
      </c>
      <c r="T91" s="128"/>
      <c r="U91" s="129">
        <v>8.8000000000000007</v>
      </c>
      <c r="V91" s="130"/>
      <c r="W91" s="126" t="s">
        <v>33</v>
      </c>
      <c r="X91" s="119" t="str">
        <f>VLOOKUP(A91,'[2]tong 2 dot'!$A$7:$K$379,11,0)</f>
        <v>3286/QĐ-ĐHKT ngày 7/12/2018</v>
      </c>
      <c r="Y91" s="128" t="str">
        <f>VLOOKUP(A91,[5]Sheet1!$A$1:$M$145,13,0)</f>
        <v>3855 /QĐ-ĐHKT ngày 14 tháng 12 năm 2020</v>
      </c>
      <c r="Z91" s="126" t="str">
        <f>VLOOKUP(A91,[5]Sheet1!$A$1:$E$145,5,0)</f>
        <v>PGS.TS. Nguyễn Mạnh Tuân</v>
      </c>
      <c r="AA91" s="126" t="str">
        <f>VLOOKUP(A91,[5]Sheet1!$A$1:$F$145,6,0)</f>
        <v>PGS.TS. Vũ Hoàng Ngân</v>
      </c>
      <c r="AB91" s="126" t="str">
        <f>VLOOKUP(A91,[5]Sheet1!$A$1:$G$145,7,0)</f>
        <v>PGS.TS. Nguyễn Đăng Minh</v>
      </c>
      <c r="AC91" s="126" t="str">
        <f>VLOOKUP(A91,[5]Sheet1!$A$1:$H$145,8,0)</f>
        <v>TS. Vũ Thị Minh Hiền</v>
      </c>
      <c r="AD91" s="126" t="str">
        <f>VLOOKUP(A91,[5]Sheet1!$A$1:$I$145,9,0)</f>
        <v>PGS.TS. Phạm Thu Hương</v>
      </c>
      <c r="AE91" s="126" t="str">
        <f>VLOOKUP(A91,[5]Sheet1!$A$1:$L$146,12,0)</f>
        <v>ngày 23 tháng 12 năm 2020</v>
      </c>
      <c r="AF91" s="119" t="e">
        <f>VLOOKUP(A91,'DS 4.2020'!A95:AF245,32,)</f>
        <v>#N/A</v>
      </c>
      <c r="AG91" s="119" t="e">
        <f>VLOOKUP(A91,'DS 4.2020'!A95:AG245,33,0)</f>
        <v>#N/A</v>
      </c>
      <c r="AH91" s="133"/>
      <c r="AJ91" s="2" t="str">
        <f>VLOOKUP(A92,[1]QLKT!$AA$10:$AC$111,3,0)</f>
        <v>a</v>
      </c>
      <c r="AK91" s="2"/>
    </row>
    <row r="92" spans="1:37" ht="66">
      <c r="A92" s="21" t="str">
        <f t="shared" si="1"/>
        <v>Nguyễn Thành Phương 15/09/1982</v>
      </c>
      <c r="B92" s="119">
        <v>86</v>
      </c>
      <c r="C92" s="125">
        <f>VLOOKUP(A92,'[2]tong 2 dot'!$A$7:$C$359,3,0)</f>
        <v>18057559</v>
      </c>
      <c r="D92" s="121" t="s">
        <v>354</v>
      </c>
      <c r="E92" s="122" t="s">
        <v>158</v>
      </c>
      <c r="F92" s="123"/>
      <c r="G92" s="124" t="s">
        <v>355</v>
      </c>
      <c r="H92" s="119" t="str">
        <f>VLOOKUP(A92,'[2]tong 2 dot'!$A$7:$G$379,7,0)</f>
        <v>Hà Nội</v>
      </c>
      <c r="I92" s="119" t="str">
        <f>VLOOKUP(A92,'[2]tong 2 dot'!$A$7:$E$379,5,0)</f>
        <v>Nam</v>
      </c>
      <c r="J92" s="119" t="s">
        <v>40</v>
      </c>
      <c r="K92" s="119" t="str">
        <f>VLOOKUP(A92,'[2]tong 2 dot'!$A$7:$J$379,10,0)</f>
        <v>QH-2018-E</v>
      </c>
      <c r="L92" s="119">
        <v>8340410</v>
      </c>
      <c r="M92" s="126"/>
      <c r="N92" s="126" t="s">
        <v>1208</v>
      </c>
      <c r="O92" s="119" t="str">
        <f>VLOOKUP(A92,'[3]fie nguon'!$C$2:$L$348,10,0)</f>
        <v>Quản lý nhân lực ở Công ty TNHH MTV ứng dụng kỹ thuật và sản xuất - Bộ Quốc Phòng</v>
      </c>
      <c r="P92" s="119" t="str">
        <f>VLOOKUP(A92,'[3]fie nguon'!$C$2:$N$348,12,0)</f>
        <v>PGS.TS Trần Đức Hiệp</v>
      </c>
      <c r="Q92" s="119" t="str">
        <f>VLOOKUP(A92,'[3]fie nguon'!$C$2:$O$348,13,0)</f>
        <v xml:space="preserve"> Trường ĐH Kinh tế, ĐHQG Hà Nội</v>
      </c>
      <c r="R92" s="119" t="str">
        <f>VLOOKUP(A92,'[3]fie nguon'!$C$2:$T$349,18,0)</f>
        <v>566/QĐ-ĐHKT ngày 19/03/2020</v>
      </c>
      <c r="S92" s="126">
        <v>3.32</v>
      </c>
      <c r="T92" s="128"/>
      <c r="U92" s="129">
        <v>8.9</v>
      </c>
      <c r="V92" s="130"/>
      <c r="W92" s="126" t="s">
        <v>33</v>
      </c>
      <c r="X92" s="119" t="str">
        <f>VLOOKUP(A92,'[2]tong 2 dot'!$A$7:$K$379,11,0)</f>
        <v>3286/QĐ-ĐHKT ngày 7/12/2018</v>
      </c>
      <c r="Y92" s="128" t="str">
        <f>VLOOKUP(A92,[5]Sheet1!$A$1:$M$145,13,0)</f>
        <v>3999 /QĐ-ĐHKT ngày 21 tháng 12 năm 2020</v>
      </c>
      <c r="Z92" s="126" t="str">
        <f>VLOOKUP(A92,[5]Sheet1!$A$1:$E$145,5,0)</f>
        <v>GS.TS. Phan Huy Đường</v>
      </c>
      <c r="AA92" s="126" t="str">
        <f>VLOOKUP(A92,[5]Sheet1!$A$1:$F$145,6,0)</f>
        <v>PGS.TS. Phạm Thị Hồng Điệp</v>
      </c>
      <c r="AB92" s="126" t="str">
        <f>VLOOKUP(A92,[5]Sheet1!$A$1:$G$145,7,0)</f>
        <v>PGS.TS. Nguyễn Trọng Thản</v>
      </c>
      <c r="AC92" s="126" t="str">
        <f>VLOOKUP(A92,[5]Sheet1!$A$1:$H$145,8,0)</f>
        <v>TS. Nguyễn Thị Hương Lan</v>
      </c>
      <c r="AD92" s="126" t="str">
        <f>VLOOKUP(A92,[5]Sheet1!$A$1:$I$145,9,0)</f>
        <v>TS. Nguyễn Duy Lạc</v>
      </c>
      <c r="AE92" s="126" t="str">
        <f>VLOOKUP(A92,[5]Sheet1!$A$1:$L$146,12,0)</f>
        <v>ngày 8 tháng 1 năm 2021</v>
      </c>
      <c r="AF92" s="119" t="e">
        <f>VLOOKUP(A92,'DS 4.2020'!A96:AF246,32,)</f>
        <v>#N/A</v>
      </c>
      <c r="AG92" s="119" t="e">
        <f>VLOOKUP(A92,'DS 4.2020'!A96:AG246,33,0)</f>
        <v>#N/A</v>
      </c>
      <c r="AH92" s="133"/>
      <c r="AJ92" s="2" t="str">
        <f>VLOOKUP(A93,[1]QLKT!$AA$10:$AC$111,3,0)</f>
        <v>a</v>
      </c>
      <c r="AK92" s="2"/>
    </row>
    <row r="93" spans="1:37" ht="66">
      <c r="A93" s="21" t="str">
        <f t="shared" si="1"/>
        <v>Trần Thị Thanh Phương 04/11/1981</v>
      </c>
      <c r="B93" s="119">
        <v>87</v>
      </c>
      <c r="C93" s="125">
        <f>VLOOKUP(A93,'[2]tong 2 dot'!$A$7:$C$359,3,0)</f>
        <v>18057560</v>
      </c>
      <c r="D93" s="121" t="s">
        <v>456</v>
      </c>
      <c r="E93" s="122" t="s">
        <v>158</v>
      </c>
      <c r="F93" s="123"/>
      <c r="G93" s="124" t="s">
        <v>457</v>
      </c>
      <c r="H93" s="119" t="str">
        <f>VLOOKUP(A93,'[2]tong 2 dot'!$A$7:$G$379,7,0)</f>
        <v>Hà Nam</v>
      </c>
      <c r="I93" s="119" t="str">
        <f>VLOOKUP(A93,'[2]tong 2 dot'!$A$7:$E$379,5,0)</f>
        <v>Nữ</v>
      </c>
      <c r="J93" s="119" t="s">
        <v>40</v>
      </c>
      <c r="K93" s="119" t="str">
        <f>VLOOKUP(A93,'[2]tong 2 dot'!$A$7:$J$379,10,0)</f>
        <v>QH-2018-E</v>
      </c>
      <c r="L93" s="119">
        <v>8340410</v>
      </c>
      <c r="M93" s="126"/>
      <c r="N93" s="126" t="s">
        <v>1208</v>
      </c>
      <c r="O93" s="119" t="str">
        <f>VLOOKUP(A93,'[3]fie nguon'!$C$2:$L$348,10,0)</f>
        <v xml:space="preserve">Quản lý công nghệ tài chính tại Ngân hàng Nhà nước Việt Nam </v>
      </c>
      <c r="P93" s="119" t="str">
        <f>VLOOKUP(A93,'[3]fie nguon'!$C$2:$N$348,12,0)</f>
        <v>TS. Lưu Quốc Đạt</v>
      </c>
      <c r="Q93" s="119" t="str">
        <f>VLOOKUP(A93,'[3]fie nguon'!$C$2:$O$348,13,0)</f>
        <v xml:space="preserve"> Trường ĐH Kinh tế, ĐHQG Hà Nội</v>
      </c>
      <c r="R93" s="119" t="str">
        <f>VLOOKUP(A93,'[3]fie nguon'!$C$2:$T$349,18,0)</f>
        <v>567/QĐ-ĐHKT ngày 19/03/2020</v>
      </c>
      <c r="S93" s="126">
        <v>3.33</v>
      </c>
      <c r="T93" s="128"/>
      <c r="U93" s="129">
        <v>9.1999999999999993</v>
      </c>
      <c r="V93" s="130"/>
      <c r="W93" s="126" t="s">
        <v>37</v>
      </c>
      <c r="X93" s="119" t="str">
        <f>VLOOKUP(A93,'[2]tong 2 dot'!$A$7:$K$379,11,0)</f>
        <v>3286/QĐ-ĐHKT ngày 7/12/2018</v>
      </c>
      <c r="Y93" s="128" t="str">
        <f>VLOOKUP(A93,[5]Sheet1!$A$1:$M$145,13,0)</f>
        <v>4011 /QĐ-ĐHKT ngày 21 tháng 12 năm 2020</v>
      </c>
      <c r="Z93" s="126" t="str">
        <f>VLOOKUP(A93,[5]Sheet1!$A$1:$E$145,5,0)</f>
        <v>PGS.TS. Lê Danh Tốn</v>
      </c>
      <c r="AA93" s="126" t="str">
        <f>VLOOKUP(A93,[5]Sheet1!$A$1:$F$145,6,0)</f>
        <v>TS. Lê Xuân Sang</v>
      </c>
      <c r="AB93" s="126" t="str">
        <f>VLOOKUP(A93,[5]Sheet1!$A$1:$G$145,7,0)</f>
        <v>TS. Đinh Quang Ty</v>
      </c>
      <c r="AC93" s="126" t="str">
        <f>VLOOKUP(A93,[5]Sheet1!$A$1:$H$145,8,0)</f>
        <v>TS. Lê Thị Hồng Điệp</v>
      </c>
      <c r="AD93" s="126" t="str">
        <f>VLOOKUP(A93,[5]Sheet1!$A$1:$I$145,9,0)</f>
        <v>PGS.TS. Phạm Thị Hồng Điệp</v>
      </c>
      <c r="AE93" s="126" t="str">
        <f>VLOOKUP(A93,[5]Sheet1!$A$1:$L$146,12,0)</f>
        <v>ngày 7 tháng 1 năm 2021</v>
      </c>
      <c r="AF93" s="119" t="e">
        <f>VLOOKUP(A93,'DS 4.2020'!A97:AF247,32,)</f>
        <v>#N/A</v>
      </c>
      <c r="AG93" s="119" t="e">
        <f>VLOOKUP(A93,'DS 4.2020'!A97:AG247,33,0)</f>
        <v>#N/A</v>
      </c>
      <c r="AH93" s="133"/>
      <c r="AJ93" s="2" t="e">
        <f>VLOOKUP(#REF!,[1]QLKT!$AA$10:$AC$111,3,0)</f>
        <v>#REF!</v>
      </c>
      <c r="AK93" s="2"/>
    </row>
    <row r="94" spans="1:37" ht="66">
      <c r="A94" s="21" t="str">
        <f t="shared" si="1"/>
        <v>Nghiêm Thị Phượng 28/10/1979</v>
      </c>
      <c r="B94" s="119">
        <v>88</v>
      </c>
      <c r="C94" s="125">
        <f>VLOOKUP(A94,'[2]tong 2 dot'!$A$7:$C$359,3,0)</f>
        <v>18057561</v>
      </c>
      <c r="D94" s="121" t="s">
        <v>68</v>
      </c>
      <c r="E94" s="122" t="s">
        <v>69</v>
      </c>
      <c r="F94" s="123"/>
      <c r="G94" s="124" t="s">
        <v>70</v>
      </c>
      <c r="H94" s="119" t="str">
        <f>VLOOKUP(A94,'[2]tong 2 dot'!$A$7:$G$379,7,0)</f>
        <v>Hà Nam</v>
      </c>
      <c r="I94" s="119" t="str">
        <f>VLOOKUP(A94,'[2]tong 2 dot'!$A$7:$E$379,5,0)</f>
        <v>Nữ</v>
      </c>
      <c r="J94" s="119" t="s">
        <v>40</v>
      </c>
      <c r="K94" s="119" t="str">
        <f>VLOOKUP(A94,'[2]tong 2 dot'!$A$7:$J$379,10,0)</f>
        <v>QH-2018-E</v>
      </c>
      <c r="L94" s="119">
        <v>8340410</v>
      </c>
      <c r="M94" s="126" t="s">
        <v>41</v>
      </c>
      <c r="N94" s="126" t="s">
        <v>1208</v>
      </c>
      <c r="O94" s="119" t="str">
        <f>VLOOKUP(A94,'[3]fie nguon'!$C$2:$L$348,10,0)</f>
        <v>Quản lý nhân lực tại Tổng công ty Điện lực Dầu khí Việt Nam - Công ty cổ phần</v>
      </c>
      <c r="P94" s="119" t="str">
        <f>VLOOKUP(A94,'[3]fie nguon'!$C$2:$N$348,12,0)</f>
        <v>TS. Lê Thị Hồng Điệp</v>
      </c>
      <c r="Q94" s="119" t="str">
        <f>VLOOKUP(A94,'[3]fie nguon'!$C$2:$O$348,13,0)</f>
        <v xml:space="preserve"> Trường ĐH Kinh tế, ĐHQG Hà Nội</v>
      </c>
      <c r="R94" s="119" t="str">
        <f>VLOOKUP(A94,'[3]fie nguon'!$C$2:$T$349,18,0)</f>
        <v>569/QĐ-ĐHKT ngày 19/03/2020</v>
      </c>
      <c r="S94" s="126">
        <v>3.17</v>
      </c>
      <c r="T94" s="128"/>
      <c r="U94" s="129">
        <v>8.8000000000000007</v>
      </c>
      <c r="V94" s="130"/>
      <c r="W94" s="126" t="s">
        <v>33</v>
      </c>
      <c r="X94" s="119" t="str">
        <f>VLOOKUP(A94,'[2]tong 2 dot'!$A$7:$K$379,11,0)</f>
        <v>3286/QĐ-ĐHKT ngày 7/12/2018</v>
      </c>
      <c r="Y94" s="128" t="str">
        <f>VLOOKUP(A94,[5]Sheet1!$A$1:$M$145,13,0)</f>
        <v>3972 /QĐ-ĐHKT ngày 21 tháng 12 năm 2020</v>
      </c>
      <c r="Z94" s="126" t="str">
        <f>VLOOKUP(A94,[5]Sheet1!$A$1:$E$145,5,0)</f>
        <v>PGS.TS. Trần Đức Hiệp</v>
      </c>
      <c r="AA94" s="126" t="str">
        <f>VLOOKUP(A94,[5]Sheet1!$A$1:$F$145,6,0)</f>
        <v>PGS.TS. Lê Xuân Bá</v>
      </c>
      <c r="AB94" s="126" t="str">
        <f>VLOOKUP(A94,[5]Sheet1!$A$1:$G$145,7,0)</f>
        <v>TS. Lê Kim Sa</v>
      </c>
      <c r="AC94" s="126" t="str">
        <f>VLOOKUP(A94,[5]Sheet1!$A$1:$H$145,8,0)</f>
        <v>TS. Đào Thị Thu Trang</v>
      </c>
      <c r="AD94" s="126" t="str">
        <f>VLOOKUP(A94,[5]Sheet1!$A$1:$I$145,9,0)</f>
        <v>TS. Nguyễn Thị Thu Hoài</v>
      </c>
      <c r="AE94" s="126" t="str">
        <f>VLOOKUP(A94,[5]Sheet1!$A$1:$L$146,12,0)</f>
        <v>ngày 4 tháng 1 năm 2021</v>
      </c>
      <c r="AF94" s="119" t="e">
        <f>VLOOKUP(A94,'DS 4.2020'!A99:AF249,32,)</f>
        <v>#N/A</v>
      </c>
      <c r="AG94" s="119" t="e">
        <f>VLOOKUP(A94,'DS 4.2020'!A99:AG249,33,0)</f>
        <v>#N/A</v>
      </c>
      <c r="AH94" s="133"/>
      <c r="AJ94" s="2" t="str">
        <f>VLOOKUP(A95,[1]QLKT!$AA$10:$AC$111,3,0)</f>
        <v>a</v>
      </c>
      <c r="AK94" s="2"/>
    </row>
    <row r="95" spans="1:37" ht="66">
      <c r="A95" s="21" t="str">
        <f t="shared" si="1"/>
        <v>Nguyễn Thị Phượng 05/09/1982</v>
      </c>
      <c r="B95" s="119">
        <v>89</v>
      </c>
      <c r="C95" s="125">
        <f>VLOOKUP(A95,'[2]tong 2 dot'!$A$7:$C$359,3,0)</f>
        <v>18057562</v>
      </c>
      <c r="D95" s="121" t="s">
        <v>103</v>
      </c>
      <c r="E95" s="122" t="s">
        <v>69</v>
      </c>
      <c r="F95" s="123"/>
      <c r="G95" s="124" t="s">
        <v>144</v>
      </c>
      <c r="H95" s="119" t="str">
        <f>VLOOKUP(A95,'[2]tong 2 dot'!$A$7:$G$379,7,0)</f>
        <v>Bắc Ninh</v>
      </c>
      <c r="I95" s="119" t="str">
        <f>VLOOKUP(A95,'[2]tong 2 dot'!$A$7:$E$379,5,0)</f>
        <v>Nữ</v>
      </c>
      <c r="J95" s="119" t="s">
        <v>40</v>
      </c>
      <c r="K95" s="119" t="str">
        <f>VLOOKUP(A95,'[2]tong 2 dot'!$A$7:$J$379,10,0)</f>
        <v>QH-2018-E</v>
      </c>
      <c r="L95" s="119">
        <v>8340410</v>
      </c>
      <c r="M95" s="126" t="s">
        <v>41</v>
      </c>
      <c r="N95" s="126" t="s">
        <v>1208</v>
      </c>
      <c r="O95" s="119" t="str">
        <f>VLOOKUP(A95,'[3]fie nguon'!$C$2:$L$348,10,0)</f>
        <v>Quản lý nhân lực tại Công ty cổ phần Điện lực Dầu khí Nhơn Trạch 2</v>
      </c>
      <c r="P95" s="119" t="str">
        <f>VLOOKUP(A95,'[3]fie nguon'!$C$2:$N$348,12,0)</f>
        <v>PGS.TS Nguyễn Trúc Lê</v>
      </c>
      <c r="Q95" s="119" t="str">
        <f>VLOOKUP(A95,'[3]fie nguon'!$C$2:$O$348,13,0)</f>
        <v xml:space="preserve"> Trường ĐH Kinh tế, ĐHQG Hà Nội</v>
      </c>
      <c r="R95" s="119" t="str">
        <f>VLOOKUP(A95,'[3]fie nguon'!$C$2:$T$349,18,0)</f>
        <v>568/QĐ-ĐHKT ngày 19/03/2020</v>
      </c>
      <c r="S95" s="126">
        <v>3.25</v>
      </c>
      <c r="T95" s="128"/>
      <c r="U95" s="129">
        <v>8.8000000000000007</v>
      </c>
      <c r="V95" s="130"/>
      <c r="W95" s="126" t="s">
        <v>33</v>
      </c>
      <c r="X95" s="119" t="str">
        <f>VLOOKUP(A95,'[2]tong 2 dot'!$A$7:$K$379,11,0)</f>
        <v>3286/QĐ-ĐHKT ngày 7/12/2018</v>
      </c>
      <c r="Y95" s="128" t="str">
        <f>VLOOKUP(A95,[5]Sheet1!$A$1:$M$145,13,0)</f>
        <v>4037 /QĐ-ĐHKT ngày 21 tháng 12 năm 2020</v>
      </c>
      <c r="Z95" s="126" t="str">
        <f>VLOOKUP(A95,[5]Sheet1!$A$1:$E$145,5,0)</f>
        <v>PGS.TS. Trần Đức Hiệp</v>
      </c>
      <c r="AA95" s="126" t="str">
        <f>VLOOKUP(A95,[5]Sheet1!$A$1:$F$145,6,0)</f>
        <v>TS. Đỗ Văn Quang</v>
      </c>
      <c r="AB95" s="126" t="str">
        <f>VLOOKUP(A95,[5]Sheet1!$A$1:$G$145,7,0)</f>
        <v>TS. Nguyễn Xuân Thành</v>
      </c>
      <c r="AC95" s="126" t="str">
        <f>VLOOKUP(A95,[5]Sheet1!$A$1:$H$145,8,0)</f>
        <v>TS. Tô Thế Nguyên</v>
      </c>
      <c r="AD95" s="126" t="str">
        <f>VLOOKUP(A95,[5]Sheet1!$A$1:$I$145,9,0)</f>
        <v>TS. Trần Đức Vui</v>
      </c>
      <c r="AE95" s="126" t="str">
        <f>VLOOKUP(A95,[5]Sheet1!$A$1:$L$146,12,0)</f>
        <v>ngày 5 tháng 1 năm 2021</v>
      </c>
      <c r="AF95" s="119" t="e">
        <f>VLOOKUP(A95,'DS 4.2020'!A100:AF250,32,)</f>
        <v>#N/A</v>
      </c>
      <c r="AG95" s="119" t="e">
        <f>VLOOKUP(A95,'DS 4.2020'!A100:AG250,33,0)</f>
        <v>#N/A</v>
      </c>
      <c r="AH95" s="133"/>
      <c r="AJ95" s="2" t="e">
        <f>VLOOKUP(A96,[1]QLKT!$AA$10:$AC$111,3,0)</f>
        <v>#N/A</v>
      </c>
      <c r="AK95" s="2"/>
    </row>
    <row r="96" spans="1:37" ht="132">
      <c r="A96" s="21" t="str">
        <f t="shared" si="1"/>
        <v>Hoàng Công Quang 21/11/1989</v>
      </c>
      <c r="B96" s="119">
        <v>90</v>
      </c>
      <c r="C96" s="125">
        <v>16055178</v>
      </c>
      <c r="D96" s="121" t="s">
        <v>1116</v>
      </c>
      <c r="E96" s="122" t="s">
        <v>1117</v>
      </c>
      <c r="F96" s="123" t="s">
        <v>1118</v>
      </c>
      <c r="G96" s="124" t="s">
        <v>360</v>
      </c>
      <c r="H96" s="119" t="s">
        <v>411</v>
      </c>
      <c r="I96" s="119" t="s">
        <v>35</v>
      </c>
      <c r="J96" s="119" t="s">
        <v>660</v>
      </c>
      <c r="K96" s="119" t="s">
        <v>116</v>
      </c>
      <c r="L96" s="119">
        <v>8340201</v>
      </c>
      <c r="M96" s="126"/>
      <c r="N96" s="126" t="s">
        <v>1269</v>
      </c>
      <c r="O96" s="119" t="s">
        <v>1119</v>
      </c>
      <c r="P96" s="119" t="s">
        <v>1120</v>
      </c>
      <c r="Q96" s="119" t="s">
        <v>1121</v>
      </c>
      <c r="R96" s="119" t="s">
        <v>1122</v>
      </c>
      <c r="S96" s="126">
        <v>2.88</v>
      </c>
      <c r="T96" s="128"/>
      <c r="U96" s="129">
        <v>8.3000000000000007</v>
      </c>
      <c r="V96" s="130" t="e">
        <v>#N/A</v>
      </c>
      <c r="W96" s="126" t="s">
        <v>1270</v>
      </c>
      <c r="X96" s="119" t="s">
        <v>979</v>
      </c>
      <c r="Y96" s="128" t="str">
        <f>VLOOKUP(A96,[5]Sheet1!$A$1:$M$145,13,0)</f>
        <v>3820 /QĐ-ĐHKT ngày 11 tháng 12 năm 2020</v>
      </c>
      <c r="Z96" s="126" t="str">
        <f>VLOOKUP(A96,[5]Sheet1!$A$1:$E$145,5,0)</f>
        <v>PGS.TS. Lê Trung Thành</v>
      </c>
      <c r="AA96" s="126" t="str">
        <f>VLOOKUP(A96,[5]Sheet1!$A$1:$F$145,6,0)</f>
        <v>PGS.TS. Lưu Thị Hương</v>
      </c>
      <c r="AB96" s="126" t="str">
        <f>VLOOKUP(A96,[5]Sheet1!$A$1:$G$145,7,0)</f>
        <v>TS. Đinh Thị Thanh Vân</v>
      </c>
      <c r="AC96" s="126" t="str">
        <f>VLOOKUP(A96,[5]Sheet1!$A$1:$H$145,8,0)</f>
        <v>TS. Lê Hồng Hạnh</v>
      </c>
      <c r="AD96" s="126" t="str">
        <f>VLOOKUP(A96,[5]Sheet1!$A$1:$I$145,9,0)</f>
        <v>PGS.TS. Nguyễn Văn Định</v>
      </c>
      <c r="AE96" s="126" t="str">
        <f>VLOOKUP(A96,[5]Sheet1!$A$1:$L$146,12,0)</f>
        <v>ngày 22 tháng 12 năm 2020</v>
      </c>
      <c r="AF96" s="119" t="str">
        <f>VLOOKUP(A96,'DS 4.2020'!A101:AF251,32,)</f>
        <v>0904186333</v>
      </c>
      <c r="AG96" s="119" t="str">
        <f>VLOOKUP(A96,'DS 4.2020'!A101:AG251,33,0)</f>
        <v>quanghc.sav@gmail.com</v>
      </c>
      <c r="AH96" s="133"/>
      <c r="AJ96" s="2" t="e">
        <f>VLOOKUP(#REF!,[1]QLKT!$AA$10:$AC$111,3,0)</f>
        <v>#REF!</v>
      </c>
      <c r="AK96" s="2"/>
    </row>
    <row r="97" spans="1:37" ht="66">
      <c r="A97" s="21" t="str">
        <f t="shared" si="1"/>
        <v>Nguyễn Thị Hồng Quyên 19/04/1983</v>
      </c>
      <c r="B97" s="119">
        <v>91</v>
      </c>
      <c r="C97" s="125">
        <v>18057563</v>
      </c>
      <c r="D97" s="121" t="s">
        <v>368</v>
      </c>
      <c r="E97" s="122" t="s">
        <v>369</v>
      </c>
      <c r="F97" s="123"/>
      <c r="G97" s="124" t="s">
        <v>370</v>
      </c>
      <c r="H97" s="119" t="s">
        <v>42</v>
      </c>
      <c r="I97" s="119" t="s">
        <v>38</v>
      </c>
      <c r="J97" s="119" t="s">
        <v>40</v>
      </c>
      <c r="K97" s="119" t="s">
        <v>47</v>
      </c>
      <c r="L97" s="119">
        <v>8340410</v>
      </c>
      <c r="M97" s="126" t="s">
        <v>41</v>
      </c>
      <c r="N97" s="126" t="s">
        <v>1208</v>
      </c>
      <c r="O97" s="119" t="s">
        <v>371</v>
      </c>
      <c r="P97" s="119" t="s">
        <v>372</v>
      </c>
      <c r="Q97" s="119" t="s">
        <v>120</v>
      </c>
      <c r="R97" s="119" t="s">
        <v>373</v>
      </c>
      <c r="S97" s="126">
        <v>3.26</v>
      </c>
      <c r="T97" s="128"/>
      <c r="U97" s="129">
        <v>8.6</v>
      </c>
      <c r="V97" s="130"/>
      <c r="W97" s="126" t="s">
        <v>33</v>
      </c>
      <c r="X97" s="119" t="s">
        <v>79</v>
      </c>
      <c r="Y97" s="128" t="str">
        <f>VLOOKUP(A97,[5]Sheet1!$A$1:$M$145,13,0)</f>
        <v>3974 /QĐ-ĐHKT ngày 21 tháng 12 năm 2020</v>
      </c>
      <c r="Z97" s="126" t="str">
        <f>VLOOKUP(A97,[5]Sheet1!$A$1:$E$145,5,0)</f>
        <v>PGS.TS. Trần Đức Hiệp</v>
      </c>
      <c r="AA97" s="126" t="str">
        <f>VLOOKUP(A97,[5]Sheet1!$A$1:$F$145,6,0)</f>
        <v>TS. Lê Kim Sa</v>
      </c>
      <c r="AB97" s="126" t="str">
        <f>VLOOKUP(A97,[5]Sheet1!$A$1:$G$145,7,0)</f>
        <v>PGS.TS. Lê Xuân Bá</v>
      </c>
      <c r="AC97" s="126" t="str">
        <f>VLOOKUP(A97,[5]Sheet1!$A$1:$H$145,8,0)</f>
        <v>TS. Đào Thị Thu Trang</v>
      </c>
      <c r="AD97" s="126" t="str">
        <f>VLOOKUP(A97,[5]Sheet1!$A$1:$I$145,9,0)</f>
        <v>TS. Nguyễn Thị Thu Hoài</v>
      </c>
      <c r="AE97" s="126" t="str">
        <f>VLOOKUP(A97,[5]Sheet1!$A$1:$L$146,12,0)</f>
        <v>ngày 4 tháng 1 năm 2021</v>
      </c>
      <c r="AF97" s="119" t="e">
        <f>VLOOKUP(A97,'DS 4.2020'!A102:AF252,32,)</f>
        <v>#N/A</v>
      </c>
      <c r="AG97" s="119" t="e">
        <f>VLOOKUP(A97,'DS 4.2020'!A102:AG252,33,0)</f>
        <v>#N/A</v>
      </c>
      <c r="AH97" s="133"/>
      <c r="AJ97" s="2" t="e">
        <f>VLOOKUP(#REF!,[1]QLKT!$AA$10:$AC$111,3,0)</f>
        <v>#REF!</v>
      </c>
      <c r="AK97" s="2"/>
    </row>
    <row r="98" spans="1:37" ht="66">
      <c r="A98" s="21" t="str">
        <f t="shared" si="1"/>
        <v>Đặng Cao Sơn 09/09/1984</v>
      </c>
      <c r="B98" s="119">
        <v>92</v>
      </c>
      <c r="C98" s="125" t="s">
        <v>652</v>
      </c>
      <c r="D98" s="121" t="s">
        <v>646</v>
      </c>
      <c r="E98" s="122" t="s">
        <v>61</v>
      </c>
      <c r="F98" s="123"/>
      <c r="G98" s="124" t="s">
        <v>647</v>
      </c>
      <c r="H98" s="119" t="s">
        <v>77</v>
      </c>
      <c r="I98" s="119" t="s">
        <v>35</v>
      </c>
      <c r="J98" s="119" t="s">
        <v>40</v>
      </c>
      <c r="K98" s="119" t="s">
        <v>47</v>
      </c>
      <c r="L98" s="119">
        <v>8340410</v>
      </c>
      <c r="M98" s="126" t="s">
        <v>100</v>
      </c>
      <c r="N98" s="126" t="s">
        <v>1208</v>
      </c>
      <c r="O98" s="119" t="str">
        <f>VLOOKUP(A98,'[3]fie nguon'!$C$2:$L$348,10,0)</f>
        <v>Quản lý dịch vụ truyền hình qua internet xuyên biên giới tại Việt Nam</v>
      </c>
      <c r="P98" s="119" t="str">
        <f>VLOOKUP(A98,'[3]fie nguon'!$C$2:$N$348,12,0)</f>
        <v>PGS.TS Nguyễn Anh Thu</v>
      </c>
      <c r="Q98" s="119" t="str">
        <f>VLOOKUP(A98,'[3]fie nguon'!$C$2:$O$348,13,0)</f>
        <v xml:space="preserve"> Trường ĐH Kinh tế, ĐHQG Hà Nội</v>
      </c>
      <c r="R98" s="119" t="str">
        <f>VLOOKUP(A98,'[3]fie nguon'!$C$2:$T$349,18,0)</f>
        <v>572/QĐ-ĐHKT ngày 19/03/2020</v>
      </c>
      <c r="S98" s="126">
        <v>3.12</v>
      </c>
      <c r="T98" s="128"/>
      <c r="U98" s="129">
        <v>8.5</v>
      </c>
      <c r="V98" s="130"/>
      <c r="W98" s="126" t="s">
        <v>33</v>
      </c>
      <c r="X98" s="119" t="s">
        <v>79</v>
      </c>
      <c r="Y98" s="128" t="str">
        <f>VLOOKUP(A98,[5]Sheet1!$A$1:$M$145,13,0)</f>
        <v>3989 /QĐ-ĐHKT ngày 21 tháng 12 năm 2020</v>
      </c>
      <c r="Z98" s="126" t="str">
        <f>VLOOKUP(A98,[5]Sheet1!$A$1:$E$145,5,0)</f>
        <v>PGS.TS. Trần Đức Hiệp</v>
      </c>
      <c r="AA98" s="126" t="str">
        <f>VLOOKUP(A98,[5]Sheet1!$A$1:$F$145,6,0)</f>
        <v>PGS.TS. Đinh Văn Thông</v>
      </c>
      <c r="AB98" s="126" t="str">
        <f>VLOOKUP(A98,[5]Sheet1!$A$1:$G$145,7,0)</f>
        <v>TS. Nguyễn Thế Vinh</v>
      </c>
      <c r="AC98" s="126" t="str">
        <f>VLOOKUP(A98,[5]Sheet1!$A$1:$H$145,8,0)</f>
        <v>TS. Nguyễn Thùy Anh</v>
      </c>
      <c r="AD98" s="126" t="str">
        <f>VLOOKUP(A98,[5]Sheet1!$A$1:$I$145,9,0)</f>
        <v>PGS.TS. Nguyễn Chiến Thắng</v>
      </c>
      <c r="AE98" s="126" t="str">
        <f>VLOOKUP(A98,[5]Sheet1!$A$1:$L$146,12,0)</f>
        <v>ngày 8 tháng 1 năm 2021</v>
      </c>
      <c r="AF98" s="119" t="str">
        <f>VLOOKUP(A98,'DS 4.2020'!A104:AF254,32,)</f>
        <v>0975591666</v>
      </c>
      <c r="AG98" s="119" t="str">
        <f>VLOOKUP(A98,'DS 4.2020'!A104:AG254,33,0)</f>
        <v>caoson.dang@gmail.com</v>
      </c>
      <c r="AH98" s="133"/>
      <c r="AJ98" s="2" t="e">
        <f>VLOOKUP(A99,[1]QLKT!$AA$10:$AC$111,3,0)</f>
        <v>#N/A</v>
      </c>
      <c r="AK98" s="2"/>
    </row>
    <row r="99" spans="1:37" ht="66">
      <c r="A99" s="21" t="str">
        <f t="shared" si="1"/>
        <v>Lê Hoàng Sơn 04/07/1991</v>
      </c>
      <c r="B99" s="119">
        <v>93</v>
      </c>
      <c r="C99" s="125">
        <v>16055280</v>
      </c>
      <c r="D99" s="121" t="s">
        <v>449</v>
      </c>
      <c r="E99" s="122" t="s">
        <v>61</v>
      </c>
      <c r="F99" s="123"/>
      <c r="G99" s="124" t="s">
        <v>450</v>
      </c>
      <c r="H99" s="119" t="s">
        <v>451</v>
      </c>
      <c r="I99" s="119" t="s">
        <v>35</v>
      </c>
      <c r="J99" s="119" t="s">
        <v>251</v>
      </c>
      <c r="K99" s="119" t="s">
        <v>116</v>
      </c>
      <c r="L99" s="119">
        <v>8340101</v>
      </c>
      <c r="M99" s="126" t="s">
        <v>106</v>
      </c>
      <c r="N99" s="126" t="s">
        <v>1208</v>
      </c>
      <c r="O99" s="119" t="s">
        <v>452</v>
      </c>
      <c r="P99" s="119" t="s">
        <v>453</v>
      </c>
      <c r="Q99" s="119" t="s">
        <v>120</v>
      </c>
      <c r="R99" s="119" t="s">
        <v>454</v>
      </c>
      <c r="S99" s="126">
        <v>3.01</v>
      </c>
      <c r="T99" s="128"/>
      <c r="U99" s="129">
        <v>8</v>
      </c>
      <c r="V99" s="130"/>
      <c r="W99" s="126" t="s">
        <v>33</v>
      </c>
      <c r="X99" s="119" t="e">
        <f>VLOOKUP(A99,'[2]tong 2 dot'!$A$7:$K$379,11,0)</f>
        <v>#N/A</v>
      </c>
      <c r="Y99" s="128" t="str">
        <f>VLOOKUP(A99,[5]Sheet1!$A$1:$M$145,13,0)</f>
        <v>3869 /QĐ-ĐHKT ngày 14 tháng 12 năm 2020</v>
      </c>
      <c r="Z99" s="126" t="str">
        <f>VLOOKUP(A99,[5]Sheet1!$A$1:$E$145,5,0)</f>
        <v>PGS.TS. Hoàng Văn Hải</v>
      </c>
      <c r="AA99" s="126" t="str">
        <f>VLOOKUP(A99,[5]Sheet1!$A$1:$F$145,6,0)</f>
        <v>TS. Nguyễn Hồng Chỉnh</v>
      </c>
      <c r="AB99" s="126" t="str">
        <f>VLOOKUP(A99,[5]Sheet1!$A$1:$G$145,7,0)</f>
        <v>TS. Lưu Thị Minh Ngọc</v>
      </c>
      <c r="AC99" s="126" t="str">
        <f>VLOOKUP(A99,[5]Sheet1!$A$1:$H$145,8,0)</f>
        <v>TS. Phạm Việt Thắng</v>
      </c>
      <c r="AD99" s="126" t="str">
        <f>VLOOKUP(A99,[5]Sheet1!$A$1:$I$145,9,0)</f>
        <v>TS. Nguyễn Thế Anh</v>
      </c>
      <c r="AE99" s="126" t="str">
        <f>VLOOKUP(A99,[5]Sheet1!$A$1:$L$146,12,0)</f>
        <v>ngày 23 tháng 12 năm 2020</v>
      </c>
      <c r="AF99" s="119" t="e">
        <f>VLOOKUP(A99,'DS 4.2020'!A105:AF255,32,)</f>
        <v>#N/A</v>
      </c>
      <c r="AG99" s="119" t="e">
        <f>VLOOKUP(A99,'DS 4.2020'!A105:AG255,33,0)</f>
        <v>#N/A</v>
      </c>
      <c r="AH99" s="133"/>
      <c r="AJ99" s="2" t="str">
        <f>VLOOKUP(A100,[1]QLKT!$AA$10:$AC$111,3,0)</f>
        <v>a</v>
      </c>
      <c r="AK99" s="2"/>
    </row>
    <row r="100" spans="1:37" ht="132">
      <c r="A100" s="21" t="str">
        <f t="shared" si="1"/>
        <v>Nguyễn Vũ Băng Tâm 13/10/1980</v>
      </c>
      <c r="B100" s="119">
        <v>94</v>
      </c>
      <c r="C100" s="125">
        <v>18057570</v>
      </c>
      <c r="D100" s="121" t="s">
        <v>444</v>
      </c>
      <c r="E100" s="122" t="s">
        <v>445</v>
      </c>
      <c r="F100" s="123"/>
      <c r="G100" s="124" t="s">
        <v>446</v>
      </c>
      <c r="H100" s="119" t="s">
        <v>42</v>
      </c>
      <c r="I100" s="119" t="s">
        <v>38</v>
      </c>
      <c r="J100" s="119" t="s">
        <v>40</v>
      </c>
      <c r="K100" s="119" t="s">
        <v>47</v>
      </c>
      <c r="L100" s="119">
        <v>8340410</v>
      </c>
      <c r="M100" s="126"/>
      <c r="N100" s="126" t="s">
        <v>1208</v>
      </c>
      <c r="O100" s="119" t="str">
        <f>VLOOKUP(A100,'[3]fie nguon'!$C$2:$L$348,10,0)</f>
        <v>Phát triển nông nghiệp chất lượng cao của tỉnh Đắk Nông</v>
      </c>
      <c r="P100" s="119" t="str">
        <f>VLOOKUP(A100,'[3]fie nguon'!$C$2:$N$348,12,0)</f>
        <v>PGS.TS Trần Đức Hiệp</v>
      </c>
      <c r="Q100" s="119" t="str">
        <f>VLOOKUP(A100,'[3]fie nguon'!$C$2:$O$348,13,0)</f>
        <v xml:space="preserve"> Trường ĐH Kinh tế, ĐHQG Hà Nội</v>
      </c>
      <c r="R100" s="119" t="str">
        <f>VLOOKUP(A100,'[3]fie nguon'!$C$2:$T$349,18,0)</f>
        <v>577/QĐ-ĐHKT ngày 19/03/2020</v>
      </c>
      <c r="S100" s="126">
        <v>3.11</v>
      </c>
      <c r="T100" s="128"/>
      <c r="U100" s="129">
        <v>8.9</v>
      </c>
      <c r="V100" s="130"/>
      <c r="W100" s="126" t="s">
        <v>33</v>
      </c>
      <c r="X100" s="119" t="s">
        <v>45</v>
      </c>
      <c r="Y100" s="128" t="str">
        <f>VLOOKUP(A100,[5]Sheet1!$A$1:$M$145,13,0)</f>
        <v>4001 /QĐ-ĐHKT ngày 21 tháng 12 năm 2020</v>
      </c>
      <c r="Z100" s="126" t="str">
        <f>VLOOKUP(A100,[5]Sheet1!$A$1:$E$145,5,0)</f>
        <v>GS.TS. Phan Huy Đường</v>
      </c>
      <c r="AA100" s="126" t="str">
        <f>VLOOKUP(A100,[5]Sheet1!$A$1:$F$145,6,0)</f>
        <v>TS. Nguyễn Duy Lạc</v>
      </c>
      <c r="AB100" s="126" t="str">
        <f>VLOOKUP(A100,[5]Sheet1!$A$1:$G$145,7,0)</f>
        <v>PGS.TS. Phạm Thị Hồng Điệp</v>
      </c>
      <c r="AC100" s="126" t="str">
        <f>VLOOKUP(A100,[5]Sheet1!$A$1:$H$145,8,0)</f>
        <v>TS. Nguyễn Thị Hương Lan</v>
      </c>
      <c r="AD100" s="126" t="str">
        <f>VLOOKUP(A100,[5]Sheet1!$A$1:$I$145,9,0)</f>
        <v>PGS.TS. Nguyễn Trọng Thản</v>
      </c>
      <c r="AE100" s="126" t="str">
        <f>VLOOKUP(A100,[5]Sheet1!$A$1:$L$146,12,0)</f>
        <v>ngày 8 tháng 1 năm 2021</v>
      </c>
      <c r="AF100" s="119" t="e">
        <f>VLOOKUP(A100,'DS 4.2020'!A106:AF256,32,)</f>
        <v>#N/A</v>
      </c>
      <c r="AG100" s="119" t="e">
        <f>VLOOKUP(A100,'DS 4.2020'!A106:AG256,33,0)</f>
        <v>#N/A</v>
      </c>
      <c r="AH100" s="133"/>
      <c r="AJ100" s="2" t="e">
        <f>VLOOKUP(A101,[1]QLKT!$AA$10:$AC$111,3,0)</f>
        <v>#N/A</v>
      </c>
      <c r="AK100" s="2"/>
    </row>
    <row r="101" spans="1:37" ht="66">
      <c r="A101" s="21" t="str">
        <f t="shared" si="1"/>
        <v>Lê Thị Tầm 08/10/1995</v>
      </c>
      <c r="B101" s="119">
        <v>95</v>
      </c>
      <c r="C101" s="125">
        <f>VLOOKUP(A101,'[2]tong 2 dot'!$A$7:$C$359,3,0)</f>
        <v>18057624</v>
      </c>
      <c r="D101" s="121" t="s">
        <v>157</v>
      </c>
      <c r="E101" s="122" t="s">
        <v>585</v>
      </c>
      <c r="F101" s="123"/>
      <c r="G101" s="124" t="s">
        <v>586</v>
      </c>
      <c r="H101" s="119" t="str">
        <f>VLOOKUP(A101,'[2]tong 2 dot'!$A$7:$G$379,7,0)</f>
        <v>Thanh Hóa</v>
      </c>
      <c r="I101" s="119" t="str">
        <f>VLOOKUP(A101,'[2]tong 2 dot'!$A$7:$E$379,5,0)</f>
        <v>Nữ</v>
      </c>
      <c r="J101" s="119" t="s">
        <v>251</v>
      </c>
      <c r="K101" s="119" t="str">
        <f>VLOOKUP(A101,'[2]tong 2 dot'!$A$7:$J$379,10,0)</f>
        <v>QH-2018-E</v>
      </c>
      <c r="L101" s="119">
        <v>8340101</v>
      </c>
      <c r="M101" s="126" t="s">
        <v>106</v>
      </c>
      <c r="N101" s="126" t="s">
        <v>1208</v>
      </c>
      <c r="O101" s="119" t="str">
        <f>VLOOKUP(A101,'[3]fie nguon'!$C$2:$L$348,10,0)</f>
        <v>Chiến lược cạnh tranh trong công tác tuyển sinh hệ Đại học chính quy tại Trường Đại học Công nghệ Đông Á</v>
      </c>
      <c r="P101" s="119" t="str">
        <f>VLOOKUP(A101,'[3]fie nguon'!$C$2:$N$348,12,0)</f>
        <v>PGS.TS. Trần Anh Tài</v>
      </c>
      <c r="Q101" s="119" t="str">
        <f>VLOOKUP(A101,'[3]fie nguon'!$C$2:$O$348,13,0)</f>
        <v xml:space="preserve"> Trường ĐH Kinh tế, ĐHQG Hà Nội</v>
      </c>
      <c r="R101" s="119" t="str">
        <f>VLOOKUP(A101,'[3]fie nguon'!$C$2:$T$349,18,0)</f>
        <v>605/QĐ-ĐHKT ngày 19/03/2020</v>
      </c>
      <c r="S101" s="126">
        <v>3.27</v>
      </c>
      <c r="T101" s="128"/>
      <c r="U101" s="129">
        <v>8.8000000000000007</v>
      </c>
      <c r="V101" s="130"/>
      <c r="W101" s="126" t="s">
        <v>33</v>
      </c>
      <c r="X101" s="119" t="str">
        <f>VLOOKUP(A101,'[2]tong 2 dot'!$A$7:$K$379,11,0)</f>
        <v>3286/QĐ-ĐHKT ngày 7/12/2018</v>
      </c>
      <c r="Y101" s="128" t="str">
        <f>VLOOKUP(A101,[5]Sheet1!$A$1:$M$145,13,0)</f>
        <v>3858 /QĐ-ĐHKT ngày 14 tháng 12 năm 2020</v>
      </c>
      <c r="Z101" s="126" t="str">
        <f>VLOOKUP(A101,[5]Sheet1!$A$1:$E$145,5,0)</f>
        <v>PGS.TS. Hoàng Văn Hải</v>
      </c>
      <c r="AA101" s="126" t="str">
        <f>VLOOKUP(A101,[5]Sheet1!$A$1:$F$145,6,0)</f>
        <v>TS. Đỗ Xuân Trường</v>
      </c>
      <c r="AB101" s="126" t="str">
        <f>VLOOKUP(A101,[5]Sheet1!$A$1:$G$145,7,0)</f>
        <v>TS. Trương Đức Thao</v>
      </c>
      <c r="AC101" s="126" t="str">
        <f>VLOOKUP(A101,[5]Sheet1!$A$1:$H$145,8,0)</f>
        <v>TS. Đặng Thị Hương</v>
      </c>
      <c r="AD101" s="126" t="str">
        <f>VLOOKUP(A101,[5]Sheet1!$A$1:$I$145,9,0)</f>
        <v>PGS.TS. Nguyễn Hồng Thái</v>
      </c>
      <c r="AE101" s="126" t="str">
        <f>VLOOKUP(A101,[5]Sheet1!$A$1:$L$146,12,0)</f>
        <v>ngày 25 tháng 12 năm 2020</v>
      </c>
      <c r="AF101" s="119" t="str">
        <f>VLOOKUP(A101,'DS 4.2020'!A107:AF257,32,)</f>
        <v>0989348040</v>
      </c>
      <c r="AG101" s="119" t="str">
        <f>VLOOKUP(A101,'DS 4.2020'!A107:AG257,33,0)</f>
        <v>letam.qtkd.vh@gmail.com</v>
      </c>
      <c r="AH101" s="133"/>
      <c r="AJ101" s="2" t="e">
        <f>VLOOKUP(A102,[1]QLKT!$AA$10:$AC$111,3,0)</f>
        <v>#N/A</v>
      </c>
      <c r="AK101" s="2"/>
    </row>
    <row r="102" spans="1:37" ht="66">
      <c r="A102" s="21" t="str">
        <f t="shared" si="1"/>
        <v>Ngô Huy Toàn 02/02/1969</v>
      </c>
      <c r="B102" s="119">
        <v>96</v>
      </c>
      <c r="C102" s="125">
        <f>VLOOKUP(A102,'[2]tong 2 dot'!$A$7:$C$359,3,0)</f>
        <v>18057687</v>
      </c>
      <c r="D102" s="121" t="s">
        <v>1188</v>
      </c>
      <c r="E102" s="122" t="s">
        <v>114</v>
      </c>
      <c r="F102" s="123"/>
      <c r="G102" s="124" t="s">
        <v>1189</v>
      </c>
      <c r="H102" s="119" t="str">
        <f>VLOOKUP(A102,'[2]tong 2 dot'!$A$7:$G$379,7,0)</f>
        <v>Hà Giang</v>
      </c>
      <c r="I102" s="119" t="str">
        <f>VLOOKUP(A102,'[2]tong 2 dot'!$A$7:$E$379,5,0)</f>
        <v>Nam</v>
      </c>
      <c r="J102" s="119" t="s">
        <v>1273</v>
      </c>
      <c r="K102" s="119" t="str">
        <f>VLOOKUP(A102,'[2]tong 2 dot'!$A$7:$J$379,10,0)</f>
        <v>QH-2018-E</v>
      </c>
      <c r="L102" s="119" t="s">
        <v>1268</v>
      </c>
      <c r="M102" s="126" t="s">
        <v>383</v>
      </c>
      <c r="N102" s="126" t="s">
        <v>1208</v>
      </c>
      <c r="O102" s="119" t="str">
        <f>VLOOKUP(A102,'[3]fie nguon'!$C$2:$L$348,10,0)</f>
        <v>Nghiên cứu đánh giá công tác quản lý nhà nước về mạng xã hội tại Việt Nam</v>
      </c>
      <c r="P102" s="119" t="str">
        <f>VLOOKUP(A102,'[3]fie nguon'!$C$2:$N$348,12,0)</f>
        <v>TS. Lưu Quốc Đạt</v>
      </c>
      <c r="Q102" s="119" t="str">
        <f>VLOOKUP(A102,'[3]fie nguon'!$C$2:$O$348,13,0)</f>
        <v xml:space="preserve"> Trường ĐH Kinh tế, ĐHQG Hà Nội</v>
      </c>
      <c r="R102" s="119" t="str">
        <f>VLOOKUP(A102,'[3]fie nguon'!$C$2:$T$349,18,0)</f>
        <v>791/QĐ-ĐHKT ngày 31/3/2020</v>
      </c>
      <c r="S102" s="126">
        <v>3.52</v>
      </c>
      <c r="T102" s="128"/>
      <c r="U102" s="129">
        <v>9</v>
      </c>
      <c r="V102" s="130"/>
      <c r="W102" s="126" t="s">
        <v>33</v>
      </c>
      <c r="X102" s="119" t="str">
        <f>VLOOKUP(A102,'[2]tong 2 dot'!$A$7:$K$379,11,0)</f>
        <v>3286/QĐ-ĐHKT ngày 7/12/2018</v>
      </c>
      <c r="Y102" s="128" t="str">
        <f>VLOOKUP(A102,[5]Sheet1!$A$1:$M$145,13,0)</f>
        <v>3762 /QĐ-ĐHKT ngày 8 tháng 12 năm 2020</v>
      </c>
      <c r="Z102" s="126" t="str">
        <f>VLOOKUP(A102,[5]Sheet1!$A$1:$E$145,5,0)</f>
        <v>PGS.TS. Nguyễn An Thịnh</v>
      </c>
      <c r="AA102" s="126" t="str">
        <f>VLOOKUP(A102,[5]Sheet1!$A$1:$F$145,6,0)</f>
        <v>PGS.TS. Lê Đình Hải</v>
      </c>
      <c r="AB102" s="126" t="str">
        <f>VLOOKUP(A102,[5]Sheet1!$A$1:$G$145,7,0)</f>
        <v>PGS.TS. Lê Văn Chiến</v>
      </c>
      <c r="AC102" s="126" t="str">
        <f>VLOOKUP(A102,[5]Sheet1!$A$1:$H$145,8,0)</f>
        <v>TS. Nguyễn Thế Kiên</v>
      </c>
      <c r="AD102" s="126" t="str">
        <f>VLOOKUP(A102,[5]Sheet1!$A$1:$I$145,9,0)</f>
        <v>TS. Nguyễn Ngọc Thao</v>
      </c>
      <c r="AE102" s="126" t="str">
        <f>VLOOKUP(A102,[5]Sheet1!$A$1:$L$146,12,0)</f>
        <v>ngày 17 tháng 12 năm 2020</v>
      </c>
      <c r="AF102" s="119" t="str">
        <f>VLOOKUP(A102,'DS 4.2020'!A108:AF258,32,)</f>
        <v>0912005479</v>
      </c>
      <c r="AG102" s="119" t="str">
        <f>VLOOKUP(A102,'DS 4.2020'!A108:AG258,33,0)</f>
        <v>huytoan08@gmail.com</v>
      </c>
      <c r="AH102" s="133"/>
      <c r="AJ102" s="2" t="e">
        <f>VLOOKUP(#REF!,[1]QLKT!$AA$10:$AC$111,3,0)</f>
        <v>#REF!</v>
      </c>
      <c r="AK102" s="2"/>
    </row>
    <row r="103" spans="1:37" ht="66">
      <c r="A103" s="21" t="str">
        <f t="shared" si="1"/>
        <v>Nguyễn Hữu Tuấn 01/09/1984</v>
      </c>
      <c r="B103" s="119">
        <v>97</v>
      </c>
      <c r="C103" s="125">
        <f>VLOOKUP(A103,'[2]tong 2 dot'!$A$7:$C$359,3,0)</f>
        <v>18057585</v>
      </c>
      <c r="D103" s="121" t="s">
        <v>344</v>
      </c>
      <c r="E103" s="122" t="s">
        <v>177</v>
      </c>
      <c r="F103" s="123"/>
      <c r="G103" s="124" t="s">
        <v>611</v>
      </c>
      <c r="H103" s="119" t="str">
        <f>VLOOKUP(A103,'[2]tong 2 dot'!$A$7:$G$379,7,0)</f>
        <v>Thanh Hóa</v>
      </c>
      <c r="I103" s="119" t="str">
        <f>VLOOKUP(A103,'[2]tong 2 dot'!$A$7:$E$379,5,0)</f>
        <v>Nam</v>
      </c>
      <c r="J103" s="119" t="s">
        <v>40</v>
      </c>
      <c r="K103" s="119" t="str">
        <f>VLOOKUP(A103,'[2]tong 2 dot'!$A$7:$J$379,10,0)</f>
        <v>QH-2018-E</v>
      </c>
      <c r="L103" s="119">
        <v>8340410</v>
      </c>
      <c r="M103" s="126"/>
      <c r="N103" s="126" t="s">
        <v>1208</v>
      </c>
      <c r="O103" s="119" t="str">
        <f>VLOOKUP(A103,'[3]fie nguon'!$C$2:$L$348,10,0)</f>
        <v xml:space="preserve">Quản lý hoạt động kinh doanh của Công ty trách nhiệm hữu hạn một thành viên Yên Mỹ </v>
      </c>
      <c r="P103" s="119" t="str">
        <f>VLOOKUP(A103,'[3]fie nguon'!$C$2:$N$348,12,0)</f>
        <v>PGS.TS Phạm Thị Hồng Điệp</v>
      </c>
      <c r="Q103" s="119" t="str">
        <f>VLOOKUP(A103,'[3]fie nguon'!$C$2:$O$348,13,0)</f>
        <v xml:space="preserve"> Trường ĐH Kinh tế, ĐHQG Hà Nội</v>
      </c>
      <c r="R103" s="119" t="str">
        <f>VLOOKUP(A103,'[3]fie nguon'!$C$2:$T$349,18,0)</f>
        <v>587/QĐ-ĐHKT ngày 19/03/2020</v>
      </c>
      <c r="S103" s="126">
        <v>3.1</v>
      </c>
      <c r="T103" s="128"/>
      <c r="U103" s="129">
        <v>8.5</v>
      </c>
      <c r="V103" s="130"/>
      <c r="W103" s="126" t="s">
        <v>33</v>
      </c>
      <c r="X103" s="119" t="str">
        <f>VLOOKUP(A103,'[2]tong 2 dot'!$A$7:$K$379,11,0)</f>
        <v>3286/QĐ-ĐHKT ngày 7/12/2018</v>
      </c>
      <c r="Y103" s="128" t="str">
        <f>VLOOKUP(A103,[5]Sheet1!$A$1:$M$145,13,0)</f>
        <v>3990 /QĐ-ĐHKT ngày 21 tháng 12 năm 2020</v>
      </c>
      <c r="Z103" s="126" t="str">
        <f>VLOOKUP(A103,[5]Sheet1!$A$1:$E$145,5,0)</f>
        <v>PGS.TS. Trần Đức Hiệp</v>
      </c>
      <c r="AA103" s="126" t="str">
        <f>VLOOKUP(A103,[5]Sheet1!$A$1:$F$145,6,0)</f>
        <v>TS. Nguyễn Thế Vinh</v>
      </c>
      <c r="AB103" s="126" t="str">
        <f>VLOOKUP(A103,[5]Sheet1!$A$1:$G$145,7,0)</f>
        <v>PGS.TS. Nguyễn Chiến Thắng</v>
      </c>
      <c r="AC103" s="126" t="str">
        <f>VLOOKUP(A103,[5]Sheet1!$A$1:$H$145,8,0)</f>
        <v>TS. Nguyễn Thùy Anh</v>
      </c>
      <c r="AD103" s="126" t="str">
        <f>VLOOKUP(A103,[5]Sheet1!$A$1:$I$145,9,0)</f>
        <v>PGS.TS. Đinh Văn Thông</v>
      </c>
      <c r="AE103" s="126" t="str">
        <f>VLOOKUP(A103,[5]Sheet1!$A$1:$L$146,12,0)</f>
        <v>ngày 8 tháng 1 năm 2021</v>
      </c>
      <c r="AF103" s="119" t="str">
        <f>VLOOKUP(A103,'DS 4.2020'!A110:AF260,32,)</f>
        <v>0984991188</v>
      </c>
      <c r="AG103" s="119" t="str">
        <f>VLOOKUP(A103,'DS 4.2020'!A110:AG260,33,0)</f>
        <v>tuannh1188@gmail.com</v>
      </c>
      <c r="AH103" s="133"/>
      <c r="AJ103" s="2" t="str">
        <f>VLOOKUP(A104,[1]QLKT!$AA$10:$AC$111,3,0)</f>
        <v>a</v>
      </c>
      <c r="AK103" s="2"/>
    </row>
    <row r="104" spans="1:37" ht="66">
      <c r="A104" s="21" t="str">
        <f t="shared" si="1"/>
        <v>Nguyễn Trung Tuấn 20/12/1979</v>
      </c>
      <c r="B104" s="119">
        <v>98</v>
      </c>
      <c r="C104" s="125">
        <f>VLOOKUP(A104,'[2]tong 2 dot'!$A$7:$C$359,3,0)</f>
        <v>18057586</v>
      </c>
      <c r="D104" s="121" t="s">
        <v>176</v>
      </c>
      <c r="E104" s="122" t="s">
        <v>177</v>
      </c>
      <c r="F104" s="123"/>
      <c r="G104" s="124" t="s">
        <v>178</v>
      </c>
      <c r="H104" s="119" t="str">
        <f>VLOOKUP(A104,'[2]tong 2 dot'!$A$7:$G$379,7,0)</f>
        <v>Hà Nội</v>
      </c>
      <c r="I104" s="119" t="str">
        <f>VLOOKUP(A104,'[2]tong 2 dot'!$A$7:$E$379,5,0)</f>
        <v>Nam</v>
      </c>
      <c r="J104" s="119" t="s">
        <v>40</v>
      </c>
      <c r="K104" s="119" t="str">
        <f>VLOOKUP(A104,'[2]tong 2 dot'!$A$7:$J$379,10,0)</f>
        <v>QH-2018-E</v>
      </c>
      <c r="L104" s="119">
        <v>8340410</v>
      </c>
      <c r="M104" s="126" t="s">
        <v>41</v>
      </c>
      <c r="N104" s="126" t="s">
        <v>1208</v>
      </c>
      <c r="O104" s="119" t="str">
        <f>VLOOKUP(A104,'[3]fie nguon'!$C$2:$L$348,10,0)</f>
        <v>Quản lý tài chính tại Công ty Cổ phần Dịch vụ Kỹ thuật Điện lực Dầu khí Việt Nam</v>
      </c>
      <c r="P104" s="119" t="str">
        <f>VLOOKUP(A104,'[3]fie nguon'!$C$2:$N$348,12,0)</f>
        <v>TS. Lưu Quốc Đạt</v>
      </c>
      <c r="Q104" s="119" t="str">
        <f>VLOOKUP(A104,'[3]fie nguon'!$C$2:$O$348,13,0)</f>
        <v xml:space="preserve"> Trường ĐH Kinh tế, ĐHQG Hà Nội</v>
      </c>
      <c r="R104" s="119" t="str">
        <f>VLOOKUP(A104,'[3]fie nguon'!$C$2:$T$349,18,0)</f>
        <v>588/QĐ-ĐHKT ngày 19/03/2020</v>
      </c>
      <c r="S104" s="126">
        <v>3.16</v>
      </c>
      <c r="T104" s="128"/>
      <c r="U104" s="129">
        <v>8.6</v>
      </c>
      <c r="V104" s="130"/>
      <c r="W104" s="126" t="s">
        <v>33</v>
      </c>
      <c r="X104" s="119" t="str">
        <f>VLOOKUP(A104,'[2]tong 2 dot'!$A$7:$K$379,11,0)</f>
        <v>3286/QĐ-ĐHKT ngày 7/12/2018</v>
      </c>
      <c r="Y104" s="128" t="str">
        <f>VLOOKUP(A104,[5]Sheet1!$A$1:$M$145,13,0)</f>
        <v>4039 /QĐ-ĐHKT ngày 21 tháng 12 năm 2020</v>
      </c>
      <c r="Z104" s="126" t="str">
        <f>VLOOKUP(A104,[5]Sheet1!$A$1:$E$145,5,0)</f>
        <v>PGS.TS. Trần Đức Hiệp</v>
      </c>
      <c r="AA104" s="126" t="str">
        <f>VLOOKUP(A104,[5]Sheet1!$A$1:$F$145,6,0)</f>
        <v>TS. Trần Đức Vui</v>
      </c>
      <c r="AB104" s="126" t="str">
        <f>VLOOKUP(A104,[5]Sheet1!$A$1:$G$145,7,0)</f>
        <v>TS. Nguyễn Xuân Thành</v>
      </c>
      <c r="AC104" s="126" t="str">
        <f>VLOOKUP(A104,[5]Sheet1!$A$1:$H$145,8,0)</f>
        <v>TS. Tô Thế Nguyên</v>
      </c>
      <c r="AD104" s="126" t="str">
        <f>VLOOKUP(A104,[5]Sheet1!$A$1:$I$145,9,0)</f>
        <v>TS. Đỗ Văn Quang</v>
      </c>
      <c r="AE104" s="126" t="str">
        <f>VLOOKUP(A104,[5]Sheet1!$A$1:$L$146,12,0)</f>
        <v>ngày 5 tháng 1 năm 2021</v>
      </c>
      <c r="AF104" s="119" t="e">
        <f>VLOOKUP(A104,'DS 4.2020'!A111:AF261,32,)</f>
        <v>#N/A</v>
      </c>
      <c r="AG104" s="119" t="e">
        <f>VLOOKUP(A104,'DS 4.2020'!A111:AG261,33,0)</f>
        <v>#N/A</v>
      </c>
      <c r="AH104" s="133"/>
      <c r="AJ104" s="2" t="e">
        <f>VLOOKUP(A105,[1]QLKT!$AA$10:$AC$111,3,0)</f>
        <v>#N/A</v>
      </c>
      <c r="AK104" s="2"/>
    </row>
    <row r="105" spans="1:37" ht="66">
      <c r="A105" s="21" t="str">
        <f t="shared" si="1"/>
        <v>Phạm Tiến Tuấn 28/11/1992</v>
      </c>
      <c r="B105" s="119">
        <v>99</v>
      </c>
      <c r="C105" s="125">
        <f>VLOOKUP(A105,'[2]tong 2 dot'!$A$7:$C$359,3,0)</f>
        <v>18057630</v>
      </c>
      <c r="D105" s="121" t="s">
        <v>627</v>
      </c>
      <c r="E105" s="122" t="s">
        <v>177</v>
      </c>
      <c r="F105" s="123"/>
      <c r="G105" s="124" t="s">
        <v>628</v>
      </c>
      <c r="H105" s="119" t="str">
        <f>VLOOKUP(A105,'[2]tong 2 dot'!$A$7:$G$379,7,0)</f>
        <v>Bắc Giang</v>
      </c>
      <c r="I105" s="119" t="str">
        <f>VLOOKUP(A105,'[2]tong 2 dot'!$A$7:$E$379,5,0)</f>
        <v>Nam</v>
      </c>
      <c r="J105" s="119" t="s">
        <v>251</v>
      </c>
      <c r="K105" s="119" t="str">
        <f>VLOOKUP(A105,'[2]tong 2 dot'!$A$7:$J$379,10,0)</f>
        <v>QH-2018-E</v>
      </c>
      <c r="L105" s="119">
        <v>8340101</v>
      </c>
      <c r="M105" s="126" t="s">
        <v>106</v>
      </c>
      <c r="N105" s="126" t="s">
        <v>1208</v>
      </c>
      <c r="O105" s="119" t="str">
        <f>VLOOKUP(A105,'[3]fie nguon'!$C$2:$L$348,10,0)</f>
        <v>Tạo động lực làm việc cho người lao động tại Bưu điện tỉnh Bắc Ninh</v>
      </c>
      <c r="P105" s="119" t="str">
        <f>VLOOKUP(A105,'[3]fie nguon'!$C$2:$N$348,12,0)</f>
        <v>PGS.TS. Nguyễn Đăng Minh</v>
      </c>
      <c r="Q105" s="119" t="str">
        <f>VLOOKUP(A105,'[3]fie nguon'!$C$2:$O$348,13,0)</f>
        <v xml:space="preserve"> Trường ĐH Kinh tế, ĐHQG Hà Nội</v>
      </c>
      <c r="R105" s="119" t="str">
        <f>VLOOKUP(A105,'[3]fie nguon'!$C$2:$T$349,18,0)</f>
        <v>624/QĐ-ĐHKT ngày 19/03/2020</v>
      </c>
      <c r="S105" s="126">
        <v>2.96</v>
      </c>
      <c r="T105" s="128"/>
      <c r="U105" s="129">
        <v>8.4</v>
      </c>
      <c r="V105" s="130"/>
      <c r="W105" s="126" t="s">
        <v>33</v>
      </c>
      <c r="X105" s="119" t="str">
        <f>VLOOKUP(A105,'[2]tong 2 dot'!$A$7:$K$379,11,0)</f>
        <v>3286/QĐ-ĐHKT ngày 7/12/2018</v>
      </c>
      <c r="Y105" s="128" t="str">
        <f>VLOOKUP(A105,[5]Sheet1!$A$1:$M$145,13,0)</f>
        <v>3872 /QĐ-ĐHKT ngày 14 tháng 12 năm 2020</v>
      </c>
      <c r="Z105" s="126" t="str">
        <f>VLOOKUP(A105,[5]Sheet1!$A$1:$E$145,5,0)</f>
        <v>PGS.TS. Nguyễn Mạnh Tuân</v>
      </c>
      <c r="AA105" s="126" t="str">
        <f>VLOOKUP(A105,[5]Sheet1!$A$1:$F$145,6,0)</f>
        <v>TS. Trần Việt Thảo</v>
      </c>
      <c r="AB105" s="126" t="str">
        <f>VLOOKUP(A105,[5]Sheet1!$A$1:$G$145,7,0)</f>
        <v>TS. Trần Kim Hào</v>
      </c>
      <c r="AC105" s="126" t="str">
        <f>VLOOKUP(A105,[5]Sheet1!$A$1:$H$145,8,0)</f>
        <v>TS. Lưu Hữu Văn</v>
      </c>
      <c r="AD105" s="126" t="str">
        <f>VLOOKUP(A105,[5]Sheet1!$A$1:$I$145,9,0)</f>
        <v>TS. Trương Minh Đức</v>
      </c>
      <c r="AE105" s="126" t="str">
        <f>VLOOKUP(A105,[5]Sheet1!$A$1:$L$146,12,0)</f>
        <v>ngày 24 tháng 12 năm 2020</v>
      </c>
      <c r="AF105" s="119" t="str">
        <f>VLOOKUP(A105,'DS 4.2020'!A112:AF262,32,)</f>
        <v>0812569007</v>
      </c>
      <c r="AG105" s="119" t="str">
        <f>VLOOKUP(A105,'DS 4.2020'!A112:AG262,33,0)</f>
        <v>phamtientuanvn1992@gmail.com</v>
      </c>
      <c r="AH105" s="136"/>
      <c r="AJ105" s="2" t="e">
        <f>VLOOKUP(A106,[1]QLKT!$AA$10:$AC$111,3,0)</f>
        <v>#N/A</v>
      </c>
      <c r="AK105" s="2"/>
    </row>
    <row r="106" spans="1:37" ht="132">
      <c r="A106" s="21" t="str">
        <f t="shared" si="1"/>
        <v>Vũ Minh Tuệ 13/12/1981</v>
      </c>
      <c r="B106" s="119">
        <v>100</v>
      </c>
      <c r="C106" s="125">
        <v>16055072</v>
      </c>
      <c r="D106" s="121" t="s">
        <v>1099</v>
      </c>
      <c r="E106" s="122" t="s">
        <v>1100</v>
      </c>
      <c r="F106" s="123" t="s">
        <v>1101</v>
      </c>
      <c r="G106" s="124" t="s">
        <v>1102</v>
      </c>
      <c r="H106" s="119" t="s">
        <v>77</v>
      </c>
      <c r="I106" s="119" t="s">
        <v>35</v>
      </c>
      <c r="J106" s="119" t="s">
        <v>1094</v>
      </c>
      <c r="K106" s="119" t="s">
        <v>116</v>
      </c>
      <c r="L106" s="119">
        <v>8340101</v>
      </c>
      <c r="M106" s="126"/>
      <c r="N106" s="126" t="s">
        <v>1208</v>
      </c>
      <c r="O106" s="119" t="s">
        <v>1103</v>
      </c>
      <c r="P106" s="119" t="s">
        <v>833</v>
      </c>
      <c r="Q106" s="119" t="s">
        <v>120</v>
      </c>
      <c r="R106" s="119" t="s">
        <v>1104</v>
      </c>
      <c r="S106" s="126">
        <v>2.8</v>
      </c>
      <c r="T106" s="128"/>
      <c r="U106" s="129">
        <v>8.5</v>
      </c>
      <c r="V106" s="130" t="e">
        <v>#N/A</v>
      </c>
      <c r="W106" s="126" t="s">
        <v>33</v>
      </c>
      <c r="X106" s="119" t="s">
        <v>979</v>
      </c>
      <c r="Y106" s="128" t="str">
        <f>VLOOKUP(A106,[5]Sheet1!$A$1:$M$145,13,0)</f>
        <v>3859 /QĐ-ĐHKT ngày 14 tháng 12 năm 2020</v>
      </c>
      <c r="Z106" s="126" t="str">
        <f>VLOOKUP(A106,[5]Sheet1!$A$1:$E$145,5,0)</f>
        <v>PGS.TS. Hoàng Văn Hải</v>
      </c>
      <c r="AA106" s="126" t="str">
        <f>VLOOKUP(A106,[5]Sheet1!$A$1:$F$145,6,0)</f>
        <v>TS. Trương Đức Thao</v>
      </c>
      <c r="AB106" s="126" t="str">
        <f>VLOOKUP(A106,[5]Sheet1!$A$1:$G$145,7,0)</f>
        <v>PGS.TS. Nguyễn Hồng Thái</v>
      </c>
      <c r="AC106" s="126" t="str">
        <f>VLOOKUP(A106,[5]Sheet1!$A$1:$H$145,8,0)</f>
        <v>TS. Đặng Thị Hương</v>
      </c>
      <c r="AD106" s="126" t="str">
        <f>VLOOKUP(A106,[5]Sheet1!$A$1:$I$145,9,0)</f>
        <v>TS. Đỗ Xuân Trường</v>
      </c>
      <c r="AE106" s="126" t="str">
        <f>VLOOKUP(A106,[5]Sheet1!$A$1:$L$146,12,0)</f>
        <v>ngày 25 tháng 12 năm 2020</v>
      </c>
      <c r="AF106" s="119" t="str">
        <f>VLOOKUP(A106,'DS 4.2020'!A113:AF263,32,)</f>
        <v>0936290909</v>
      </c>
      <c r="AG106" s="119" t="str">
        <f>VLOOKUP(A106,'DS 4.2020'!A113:AG263,33,0)</f>
        <v>tuevm81@gmail.com</v>
      </c>
      <c r="AH106" s="133"/>
      <c r="AJ106" s="2" t="e">
        <f>VLOOKUP(A107,[1]QLKT!$AA$10:$AC$111,3,0)</f>
        <v>#N/A</v>
      </c>
      <c r="AK106" s="2"/>
    </row>
    <row r="107" spans="1:37" ht="66">
      <c r="A107" s="21" t="str">
        <f t="shared" si="1"/>
        <v>Phạm Thanh Tùng 06/11/1995</v>
      </c>
      <c r="B107" s="119">
        <v>101</v>
      </c>
      <c r="C107" s="125">
        <f>VLOOKUP(A107,'[2]tong 2 dot'!$A$7:$C$359,3,0)</f>
        <v>18057632</v>
      </c>
      <c r="D107" s="121" t="s">
        <v>217</v>
      </c>
      <c r="E107" s="122" t="s">
        <v>218</v>
      </c>
      <c r="F107" s="123"/>
      <c r="G107" s="124" t="s">
        <v>219</v>
      </c>
      <c r="H107" s="119" t="str">
        <f>VLOOKUP(A107,'[2]tong 2 dot'!$A$7:$G$379,7,0)</f>
        <v>Phú Thọ</v>
      </c>
      <c r="I107" s="119" t="str">
        <f>VLOOKUP(A107,'[2]tong 2 dot'!$A$7:$E$379,5,0)</f>
        <v>Nam</v>
      </c>
      <c r="J107" s="119" t="s">
        <v>251</v>
      </c>
      <c r="K107" s="119" t="str">
        <f>VLOOKUP(A107,'[2]tong 2 dot'!$A$7:$J$379,10,0)</f>
        <v>QH-2018-E</v>
      </c>
      <c r="L107" s="119">
        <v>8340101</v>
      </c>
      <c r="M107" s="126" t="s">
        <v>106</v>
      </c>
      <c r="N107" s="126" t="s">
        <v>1208</v>
      </c>
      <c r="O107" s="119" t="str">
        <f>VLOOKUP(A107,'[3]fie nguon'!$C$2:$L$348,10,0)</f>
        <v>Chiến lược sản phẩm du lịch lữ hành của Công ty Cổ phần Đầu tư và Du lịch Đất Việt Xanh tại tỉnh Phú Thọ</v>
      </c>
      <c r="P107" s="119" t="str">
        <f>VLOOKUP(A107,'[3]fie nguon'!$C$2:$N$348,12,0)</f>
        <v>TS. Hồ Chí Dũng</v>
      </c>
      <c r="Q107" s="119" t="str">
        <f>VLOOKUP(A107,'[3]fie nguon'!$C$2:$O$348,13,0)</f>
        <v>Công ty Cổ phần People One</v>
      </c>
      <c r="R107" s="119" t="str">
        <f>VLOOKUP(A107,'[3]fie nguon'!$C$2:$T$349,18,0)</f>
        <v>608/QĐ-ĐHKT ngày 19/03/2020</v>
      </c>
      <c r="S107" s="126">
        <v>3.01</v>
      </c>
      <c r="T107" s="128"/>
      <c r="U107" s="129">
        <v>8.5</v>
      </c>
      <c r="V107" s="130"/>
      <c r="W107" s="126" t="s">
        <v>37</v>
      </c>
      <c r="X107" s="119" t="str">
        <f>VLOOKUP(A107,'[2]tong 2 dot'!$A$7:$K$379,11,0)</f>
        <v>3286/QĐ-ĐHKT ngày 7/12/2018</v>
      </c>
      <c r="Y107" s="128" t="str">
        <f>VLOOKUP(A107,[5]Sheet1!$A$1:$M$145,13,0)</f>
        <v>3865 /QĐ-ĐHKT ngày 14 tháng 12 năm 2020</v>
      </c>
      <c r="Z107" s="126" t="str">
        <f>VLOOKUP(A107,[5]Sheet1!$A$1:$E$145,5,0)</f>
        <v>PGS.TS. Nguyễn Mạnh Tuân</v>
      </c>
      <c r="AA107" s="126" t="str">
        <f>VLOOKUP(A107,[5]Sheet1!$A$1:$F$145,6,0)</f>
        <v>PGS.TS. Mai Thanh Lan</v>
      </c>
      <c r="AB107" s="126" t="str">
        <f>VLOOKUP(A107,[5]Sheet1!$A$1:$G$145,7,0)</f>
        <v>PGS.TS. Nhâm Phong Tuân</v>
      </c>
      <c r="AC107" s="126" t="str">
        <f>VLOOKUP(A107,[5]Sheet1!$A$1:$H$145,8,0)</f>
        <v>TS. Nguyễn Thu Hà</v>
      </c>
      <c r="AD107" s="126" t="str">
        <f>VLOOKUP(A107,[5]Sheet1!$A$1:$I$145,9,0)</f>
        <v>PGS.TS. Lê Thái Phong</v>
      </c>
      <c r="AE107" s="126" t="s">
        <v>1274</v>
      </c>
      <c r="AF107" s="119" t="e">
        <f>VLOOKUP(A107,'DS 4.2020'!A114:AF264,32,)</f>
        <v>#N/A</v>
      </c>
      <c r="AG107" s="119" t="e">
        <f>VLOOKUP(A107,'DS 4.2020'!A114:AG264,33,0)</f>
        <v>#N/A</v>
      </c>
      <c r="AH107" s="133"/>
      <c r="AJ107" s="2" t="str">
        <f>VLOOKUP(A108,[1]QLKT!$AA$10:$AC$111,3,0)</f>
        <v>a</v>
      </c>
      <c r="AK107" s="2"/>
    </row>
    <row r="108" spans="1:37" ht="66">
      <c r="A108" s="21" t="str">
        <f t="shared" si="1"/>
        <v>Vi Anh Tùng 18/07/1982</v>
      </c>
      <c r="B108" s="119">
        <v>102</v>
      </c>
      <c r="C108" s="125" t="e">
        <f>VLOOKUP(A108,'[2]tong 2 dot'!$A$7:$C$359,3,0)</f>
        <v>#N/A</v>
      </c>
      <c r="D108" s="121" t="s">
        <v>412</v>
      </c>
      <c r="E108" s="122" t="s">
        <v>218</v>
      </c>
      <c r="F108" s="123"/>
      <c r="G108" s="124" t="s">
        <v>413</v>
      </c>
      <c r="H108" s="119" t="s">
        <v>416</v>
      </c>
      <c r="I108" s="119" t="s">
        <v>35</v>
      </c>
      <c r="J108" s="119" t="s">
        <v>40</v>
      </c>
      <c r="K108" s="119" t="s">
        <v>47</v>
      </c>
      <c r="L108" s="119">
        <v>8340410</v>
      </c>
      <c r="M108" s="126"/>
      <c r="N108" s="126" t="s">
        <v>1208</v>
      </c>
      <c r="O108" s="119" t="str">
        <f>VLOOKUP(A108,'[3]fie nguon'!$C$2:$L$348,10,0)</f>
        <v>Phát triển khu kinh tế cửa khẩu trên địa bàn tỉnh Cao Bằng</v>
      </c>
      <c r="P108" s="119" t="str">
        <f>VLOOKUP(A108,'[3]fie nguon'!$C$2:$N$348,12,0)</f>
        <v>PGS.TS Hà Văn Hội</v>
      </c>
      <c r="Q108" s="119" t="str">
        <f>VLOOKUP(A108,'[3]fie nguon'!$C$2:$O$348,13,0)</f>
        <v xml:space="preserve"> Trường ĐH Kinh tế, ĐHQG Hà Nội</v>
      </c>
      <c r="R108" s="119" t="str">
        <f>VLOOKUP(A108,'[3]fie nguon'!$C$2:$T$349,18,0)</f>
        <v>592/QĐ-ĐHKT ngày 19/03/2020</v>
      </c>
      <c r="S108" s="126">
        <v>2.91</v>
      </c>
      <c r="T108" s="128"/>
      <c r="U108" s="129">
        <v>8.8000000000000007</v>
      </c>
      <c r="V108" s="130"/>
      <c r="W108" s="126" t="s">
        <v>33</v>
      </c>
      <c r="X108" s="119" t="s">
        <v>79</v>
      </c>
      <c r="Y108" s="128" t="str">
        <f>VLOOKUP(A108,[5]Sheet1!$A$1:$M$145,13,0)</f>
        <v>4020 /QĐ-ĐHKT ngày 21 tháng 12 năm 2020</v>
      </c>
      <c r="Z108" s="126" t="str">
        <f>VLOOKUP(A108,[5]Sheet1!$A$1:$E$145,5,0)</f>
        <v>PGS.TS. Trần Đức Hiệp</v>
      </c>
      <c r="AA108" s="126" t="str">
        <f>VLOOKUP(A108,[5]Sheet1!$A$1:$F$145,6,0)</f>
        <v>PGS.TS. Nguyễn Thị Nguyệt</v>
      </c>
      <c r="AB108" s="126" t="str">
        <f>VLOOKUP(A108,[5]Sheet1!$A$1:$G$145,7,0)</f>
        <v>PGS.TS. Nguyễn Hoàng Việt</v>
      </c>
      <c r="AC108" s="126" t="str">
        <f>VLOOKUP(A108,[5]Sheet1!$A$1:$H$145,8,0)</f>
        <v>TS. Nguyễn Thị Thu Hoài</v>
      </c>
      <c r="AD108" s="126" t="str">
        <f>VLOOKUP(A108,[5]Sheet1!$A$1:$I$145,9,0)</f>
        <v>PGS.TS. Phạm Thị Hồng Điệp</v>
      </c>
      <c r="AE108" s="126" t="str">
        <f>VLOOKUP(A108,[5]Sheet1!$A$1:$L$146,12,0)</f>
        <v>ngày 6 tháng 1 năm 2021</v>
      </c>
      <c r="AF108" s="119" t="e">
        <f>VLOOKUP(A108,'DS 4.2020'!A115:AF265,32,)</f>
        <v>#N/A</v>
      </c>
      <c r="AG108" s="119" t="e">
        <f>VLOOKUP(A108,'DS 4.2020'!A115:AG265,33,0)</f>
        <v>#N/A</v>
      </c>
      <c r="AH108" s="133"/>
      <c r="AJ108" s="2" t="e">
        <f>VLOOKUP(A109,[1]QLKT!$AA$10:$AC$111,3,0)</f>
        <v>#N/A</v>
      </c>
      <c r="AK108" s="2"/>
    </row>
    <row r="109" spans="1:37" ht="132">
      <c r="A109" s="21" t="str">
        <f t="shared" si="1"/>
        <v>Nguyễn Văn Tuyên 25/12/1982</v>
      </c>
      <c r="B109" s="119">
        <v>103</v>
      </c>
      <c r="C109" s="125">
        <v>16055304</v>
      </c>
      <c r="D109" s="121" t="s">
        <v>247</v>
      </c>
      <c r="E109" s="122" t="s">
        <v>58</v>
      </c>
      <c r="F109" s="123" t="s">
        <v>248</v>
      </c>
      <c r="G109" s="124" t="s">
        <v>249</v>
      </c>
      <c r="H109" s="119" t="s">
        <v>250</v>
      </c>
      <c r="I109" s="119" t="s">
        <v>35</v>
      </c>
      <c r="J109" s="119" t="s">
        <v>251</v>
      </c>
      <c r="K109" s="119" t="s">
        <v>116</v>
      </c>
      <c r="L109" s="119">
        <v>8340101</v>
      </c>
      <c r="M109" s="126" t="s">
        <v>260</v>
      </c>
      <c r="N109" s="126" t="s">
        <v>1208</v>
      </c>
      <c r="O109" s="119" t="s">
        <v>253</v>
      </c>
      <c r="P109" s="119" t="s">
        <v>254</v>
      </c>
      <c r="Q109" s="119" t="s">
        <v>255</v>
      </c>
      <c r="R109" s="119" t="s">
        <v>256</v>
      </c>
      <c r="S109" s="126">
        <v>2.9</v>
      </c>
      <c r="T109" s="128"/>
      <c r="U109" s="129">
        <v>8.4</v>
      </c>
      <c r="V109" s="130" t="e">
        <v>#N/A</v>
      </c>
      <c r="W109" s="126" t="s">
        <v>33</v>
      </c>
      <c r="X109" s="119" t="s">
        <v>257</v>
      </c>
      <c r="Y109" s="128" t="str">
        <f>VLOOKUP(A109,[5]Sheet1!$A$1:$M$145,13,0)</f>
        <v>3866 /QĐ-ĐHKT ngày 14 tháng 12 năm 2020</v>
      </c>
      <c r="Z109" s="126" t="str">
        <f>VLOOKUP(A109,[5]Sheet1!$A$1:$E$145,5,0)</f>
        <v>PGS.TS. Hoàng Văn Hải</v>
      </c>
      <c r="AA109" s="126" t="str">
        <f>VLOOKUP(A109,[5]Sheet1!$A$1:$F$145,6,0)</f>
        <v>TS. Nguyễn Hồng Chỉnh</v>
      </c>
      <c r="AB109" s="126" t="str">
        <f>VLOOKUP(A109,[5]Sheet1!$A$1:$G$145,7,0)</f>
        <v>TS. Nguyễn Thế Anh</v>
      </c>
      <c r="AC109" s="126" t="str">
        <f>VLOOKUP(A109,[5]Sheet1!$A$1:$H$145,8,0)</f>
        <v>TS. Phạm Việt Thắng</v>
      </c>
      <c r="AD109" s="126" t="str">
        <f>VLOOKUP(A109,[5]Sheet1!$A$1:$I$145,9,0)</f>
        <v>TS. Lưu Thị Minh Ngọc</v>
      </c>
      <c r="AE109" s="126" t="str">
        <f>VLOOKUP(A109,[5]Sheet1!$A$1:$L$146,12,0)</f>
        <v>ngày 23 tháng 12 năm 2020</v>
      </c>
      <c r="AF109" s="119" t="e">
        <f>VLOOKUP(A109,'DS 4.2020'!A116:AF266,32,)</f>
        <v>#N/A</v>
      </c>
      <c r="AG109" s="119" t="e">
        <f>VLOOKUP(A109,'DS 4.2020'!A116:AG266,33,0)</f>
        <v>#N/A</v>
      </c>
      <c r="AH109" s="133"/>
      <c r="AJ109" s="2" t="e">
        <f>VLOOKUP(A110,[1]QLKT!$AA$10:$AC$111,3,0)</f>
        <v>#N/A</v>
      </c>
      <c r="AK109" s="2"/>
    </row>
    <row r="110" spans="1:37" ht="66">
      <c r="A110" s="21" t="str">
        <f t="shared" si="1"/>
        <v>Trần Vũ Tuyên 16/05/1968</v>
      </c>
      <c r="B110" s="119">
        <v>104</v>
      </c>
      <c r="C110" s="125">
        <f>VLOOKUP(A110,'[2]tong 2 dot'!$A$7:$C$359,3,0)</f>
        <v>18057589</v>
      </c>
      <c r="D110" s="121" t="s">
        <v>57</v>
      </c>
      <c r="E110" s="122" t="s">
        <v>58</v>
      </c>
      <c r="F110" s="123"/>
      <c r="G110" s="124" t="s">
        <v>59</v>
      </c>
      <c r="H110" s="119" t="str">
        <f>VLOOKUP(A110,'[2]tong 2 dot'!$A$7:$G$379,7,0)</f>
        <v>Bắc Giang</v>
      </c>
      <c r="I110" s="119" t="str">
        <f>VLOOKUP(A110,'[2]tong 2 dot'!$A$7:$E$379,5,0)</f>
        <v>Nam</v>
      </c>
      <c r="J110" s="119" t="s">
        <v>40</v>
      </c>
      <c r="K110" s="119" t="str">
        <f>VLOOKUP(A110,'[2]tong 2 dot'!$A$7:$J$379,10,0)</f>
        <v>QH-2018-E</v>
      </c>
      <c r="L110" s="119">
        <v>8340410</v>
      </c>
      <c r="M110" s="126" t="s">
        <v>41</v>
      </c>
      <c r="N110" s="126" t="s">
        <v>1208</v>
      </c>
      <c r="O110" s="119" t="str">
        <f>VLOOKUP(A110,'[3]fie nguon'!$C$2:$L$348,10,0)</f>
        <v>Phát triển dịch vụ giáo dục cho người dân nông thôn tỉnh Hòa Bình</v>
      </c>
      <c r="P110" s="119" t="str">
        <f>VLOOKUP(A110,'[3]fie nguon'!$C$2:$N$348,12,0)</f>
        <v>PGS.TS Trần Đức Hiệp</v>
      </c>
      <c r="Q110" s="119" t="str">
        <f>VLOOKUP(A110,'[3]fie nguon'!$C$2:$O$348,13,0)</f>
        <v xml:space="preserve"> Trường ĐH Kinh tế, ĐHQG Hà Nội</v>
      </c>
      <c r="R110" s="119" t="str">
        <f>VLOOKUP(A110,'[3]fie nguon'!$C$2:$T$349,18,0)</f>
        <v>589/QĐ-ĐHKT ngày 19/03/2020</v>
      </c>
      <c r="S110" s="126">
        <v>3.37</v>
      </c>
      <c r="T110" s="128"/>
      <c r="U110" s="129">
        <v>8.9</v>
      </c>
      <c r="V110" s="130"/>
      <c r="W110" s="126" t="s">
        <v>33</v>
      </c>
      <c r="X110" s="119" t="str">
        <f>VLOOKUP(A110,'[2]tong 2 dot'!$A$7:$K$379,11,0)</f>
        <v>3286/QĐ-ĐHKT ngày 7/12/2018</v>
      </c>
      <c r="Y110" s="128" t="str">
        <f>VLOOKUP(A110,[5]Sheet1!$A$1:$M$145,13,0)</f>
        <v>4000 /QĐ-ĐHKT ngày 21 tháng 12 năm 2020</v>
      </c>
      <c r="Z110" s="126" t="str">
        <f>VLOOKUP(A110,[5]Sheet1!$A$1:$E$145,5,0)</f>
        <v>GS.TS. Phan Huy Đường</v>
      </c>
      <c r="AA110" s="126" t="str">
        <f>VLOOKUP(A110,[5]Sheet1!$A$1:$F$145,6,0)</f>
        <v>PGS.TS. Nguyễn Trọng Thản</v>
      </c>
      <c r="AB110" s="126" t="str">
        <f>VLOOKUP(A110,[5]Sheet1!$A$1:$G$145,7,0)</f>
        <v>TS. Nguyễn Duy Lạc</v>
      </c>
      <c r="AC110" s="126" t="str">
        <f>VLOOKUP(A110,[5]Sheet1!$A$1:$H$145,8,0)</f>
        <v>TS. Nguyễn Thị Hương Lan</v>
      </c>
      <c r="AD110" s="126" t="str">
        <f>VLOOKUP(A110,[5]Sheet1!$A$1:$I$145,9,0)</f>
        <v>PGS.TS. Phạm Thị Hồng Điệp</v>
      </c>
      <c r="AE110" s="126" t="str">
        <f>VLOOKUP(A110,[5]Sheet1!$A$1:$L$146,12,0)</f>
        <v>ngày 8 tháng 1 năm 2021</v>
      </c>
      <c r="AF110" s="119" t="e">
        <f>VLOOKUP(A110,'DS 4.2020'!A117:AF267,32,)</f>
        <v>#N/A</v>
      </c>
      <c r="AG110" s="119" t="e">
        <f>VLOOKUP(A110,'DS 4.2020'!A117:AG267,33,0)</f>
        <v>#N/A</v>
      </c>
      <c r="AH110" s="133"/>
      <c r="AJ110" s="2" t="str">
        <f>VLOOKUP(A111,[1]QLKT!$AA$10:$AC$111,3,0)</f>
        <v>a</v>
      </c>
      <c r="AK110" s="2"/>
    </row>
    <row r="111" spans="1:37" ht="66">
      <c r="A111" s="21" t="str">
        <f t="shared" si="1"/>
        <v>Nghiêm Xuân Tuyến 29/11/1985</v>
      </c>
      <c r="B111" s="119">
        <v>105</v>
      </c>
      <c r="C111" s="125">
        <f>VLOOKUP(A111,'[2]tong 2 dot'!$A$7:$C$359,3,0)</f>
        <v>18057590</v>
      </c>
      <c r="D111" s="121" t="s">
        <v>481</v>
      </c>
      <c r="E111" s="122" t="s">
        <v>482</v>
      </c>
      <c r="F111" s="123"/>
      <c r="G111" s="124" t="s">
        <v>483</v>
      </c>
      <c r="H111" s="119" t="str">
        <f>VLOOKUP(A111,'[2]tong 2 dot'!$A$7:$G$379,7,0)</f>
        <v>Vĩnh Phúc</v>
      </c>
      <c r="I111" s="119" t="str">
        <f>VLOOKUP(A111,'[2]tong 2 dot'!$A$7:$E$379,5,0)</f>
        <v>Nam</v>
      </c>
      <c r="J111" s="119" t="s">
        <v>40</v>
      </c>
      <c r="K111" s="119" t="str">
        <f>VLOOKUP(A111,'[2]tong 2 dot'!$A$7:$J$379,10,0)</f>
        <v>QH-2018-E</v>
      </c>
      <c r="L111" s="119">
        <v>8340410</v>
      </c>
      <c r="M111" s="126" t="s">
        <v>100</v>
      </c>
      <c r="N111" s="126" t="s">
        <v>1208</v>
      </c>
      <c r="O111" s="119" t="str">
        <f>VLOOKUP(A111,'[3]fie nguon'!$C$2:$L$348,10,0)</f>
        <v xml:space="preserve">Quản lý dịch vụ bưu chính chuyển phát tại Bưu điện tỉnh Vĩnh Phúc </v>
      </c>
      <c r="P111" s="119" t="str">
        <f>VLOOKUP(A111,'[3]fie nguon'!$C$2:$N$348,12,0)</f>
        <v>TS. Nguyễn Cẩm Nhung</v>
      </c>
      <c r="Q111" s="119" t="str">
        <f>VLOOKUP(A111,'[3]fie nguon'!$C$2:$O$348,13,0)</f>
        <v xml:space="preserve"> Trường ĐH Kinh tế, ĐHQG Hà Nội</v>
      </c>
      <c r="R111" s="119" t="str">
        <f>VLOOKUP(A111,'[3]fie nguon'!$C$2:$T$349,18,0)</f>
        <v>591/QĐ-ĐHKT ngày 19/03/2020</v>
      </c>
      <c r="S111" s="126">
        <v>3.72</v>
      </c>
      <c r="T111" s="128"/>
      <c r="U111" s="129">
        <v>8.5</v>
      </c>
      <c r="V111" s="130"/>
      <c r="W111" s="126" t="s">
        <v>33</v>
      </c>
      <c r="X111" s="119" t="str">
        <f>VLOOKUP(A111,'[2]tong 2 dot'!$A$7:$K$379,11,0)</f>
        <v>3286/QĐ-ĐHKT ngày 7/12/2018</v>
      </c>
      <c r="Y111" s="128" t="str">
        <f>VLOOKUP(A111,[5]Sheet1!$A$1:$M$145,13,0)</f>
        <v>4027 /QĐ-ĐHKT ngày 21 tháng 12 năm 2020</v>
      </c>
      <c r="Z111" s="126" t="str">
        <f>VLOOKUP(A111,[5]Sheet1!$A$1:$E$145,5,0)</f>
        <v>PGS.TS. Phạm Văn Dũng</v>
      </c>
      <c r="AA111" s="126" t="str">
        <f>VLOOKUP(A111,[5]Sheet1!$A$1:$F$145,6,0)</f>
        <v>PGS.TS. Vũ Thanh Sơn</v>
      </c>
      <c r="AB111" s="126" t="str">
        <f>VLOOKUP(A111,[5]Sheet1!$A$1:$G$145,7,0)</f>
        <v>PGS.TS. Lê Thị Anh Vân</v>
      </c>
      <c r="AC111" s="126" t="str">
        <f>VLOOKUP(A111,[5]Sheet1!$A$1:$H$145,8,0)</f>
        <v>TS. Nguyễn Thị Lan Hương</v>
      </c>
      <c r="AD111" s="126" t="str">
        <f>VLOOKUP(A111,[5]Sheet1!$A$1:$I$145,9,0)</f>
        <v>TS. Lưu Quốc Đạt</v>
      </c>
      <c r="AE111" s="126" t="str">
        <f>VLOOKUP(A111,[5]Sheet1!$A$1:$L$146,12,0)</f>
        <v>ngày 4 tháng 1 năm 2021</v>
      </c>
      <c r="AF111" s="119" t="e">
        <f>VLOOKUP(A111,'DS 4.2020'!A118:AF268,32,)</f>
        <v>#N/A</v>
      </c>
      <c r="AG111" s="119" t="e">
        <f>VLOOKUP(A111,'DS 4.2020'!A118:AG268,33,0)</f>
        <v>#N/A</v>
      </c>
      <c r="AH111" s="133"/>
      <c r="AJ111" s="2" t="str">
        <f>VLOOKUP(A112,[1]QLKT!$AA$10:$AC$111,3,0)</f>
        <v>a</v>
      </c>
      <c r="AK111" s="2"/>
    </row>
    <row r="112" spans="1:37" ht="66">
      <c r="A112" s="21" t="str">
        <f t="shared" si="1"/>
        <v>Lê Thị Ánh Tuyết 06/03/1984</v>
      </c>
      <c r="B112" s="119">
        <v>106</v>
      </c>
      <c r="C112" s="125">
        <f>VLOOKUP(A112,'[2]tong 2 dot'!$A$7:$C$359,3,0)</f>
        <v>18057591</v>
      </c>
      <c r="D112" s="121" t="s">
        <v>171</v>
      </c>
      <c r="E112" s="122" t="s">
        <v>172</v>
      </c>
      <c r="F112" s="123"/>
      <c r="G112" s="124" t="s">
        <v>173</v>
      </c>
      <c r="H112" s="119" t="str">
        <f>VLOOKUP(A112,'[2]tong 2 dot'!$A$7:$G$379,7,0)</f>
        <v>Hà Tĩnh</v>
      </c>
      <c r="I112" s="119" t="str">
        <f>VLOOKUP(A112,'[2]tong 2 dot'!$A$7:$E$379,5,0)</f>
        <v>Nữ</v>
      </c>
      <c r="J112" s="119" t="s">
        <v>40</v>
      </c>
      <c r="K112" s="119" t="str">
        <f>VLOOKUP(A112,'[2]tong 2 dot'!$A$7:$J$379,10,0)</f>
        <v>QH-2018-E</v>
      </c>
      <c r="L112" s="119">
        <v>8340410</v>
      </c>
      <c r="M112" s="126" t="s">
        <v>100</v>
      </c>
      <c r="N112" s="126" t="s">
        <v>1208</v>
      </c>
      <c r="O112" s="119" t="str">
        <f>VLOOKUP(A112,'[3]fie nguon'!$C$2:$L$348,10,0)</f>
        <v xml:space="preserve">Chất lượng thanh tra chuyên ngành tại kho bạc nhà nước ở Việt Nam </v>
      </c>
      <c r="P112" s="119" t="str">
        <f>VLOOKUP(A112,'[3]fie nguon'!$C$2:$N$348,12,0)</f>
        <v>PGS.TS. Lê Trung Thành</v>
      </c>
      <c r="Q112" s="119" t="str">
        <f>VLOOKUP(A112,'[3]fie nguon'!$C$2:$O$348,13,0)</f>
        <v xml:space="preserve"> Trường ĐH Kinh tế, ĐHQG Hà Nội</v>
      </c>
      <c r="R112" s="119" t="str">
        <f>VLOOKUP(A112,'[3]fie nguon'!$C$2:$T$349,18,0)</f>
        <v>785/QĐ-ĐHKT ngày 31/3/2020</v>
      </c>
      <c r="S112" s="126">
        <v>3.28</v>
      </c>
      <c r="T112" s="128"/>
      <c r="U112" s="129">
        <v>8.6</v>
      </c>
      <c r="V112" s="130"/>
      <c r="W112" s="126" t="s">
        <v>33</v>
      </c>
      <c r="X112" s="119" t="str">
        <f>VLOOKUP(A112,'[2]tong 2 dot'!$A$7:$K$379,11,0)</f>
        <v>3286/QĐ-ĐHKT ngày 7/12/2018</v>
      </c>
      <c r="Y112" s="128" t="str">
        <f>VLOOKUP(A112,[5]Sheet1!$A$1:$M$145,13,0)</f>
        <v>3975 /QĐ-ĐHKT ngày 21 tháng 12 năm 2020</v>
      </c>
      <c r="Z112" s="126" t="str">
        <f>VLOOKUP(A112,[5]Sheet1!$A$1:$E$145,5,0)</f>
        <v>PGS.TS. Trần Đức Hiệp</v>
      </c>
      <c r="AA112" s="126" t="str">
        <f>VLOOKUP(A112,[5]Sheet1!$A$1:$F$145,6,0)</f>
        <v>PGS.TS. Lê Xuân Bá</v>
      </c>
      <c r="AB112" s="126" t="str">
        <f>VLOOKUP(A112,[5]Sheet1!$A$1:$G$145,7,0)</f>
        <v>TS. Nguyễn Thị Thu Hoài</v>
      </c>
      <c r="AC112" s="126" t="str">
        <f>VLOOKUP(A112,[5]Sheet1!$A$1:$H$145,8,0)</f>
        <v>TS. Đào Thị Thu Trang</v>
      </c>
      <c r="AD112" s="126" t="str">
        <f>VLOOKUP(A112,[5]Sheet1!$A$1:$I$145,9,0)</f>
        <v>TS. Lê Kim Sa</v>
      </c>
      <c r="AE112" s="126" t="str">
        <f>VLOOKUP(A112,[5]Sheet1!$A$1:$L$146,12,0)</f>
        <v>ngày 4 tháng 1 năm 2021</v>
      </c>
      <c r="AF112" s="119" t="e">
        <f>VLOOKUP(A112,'DS 4.2020'!A119:AF269,32,)</f>
        <v>#N/A</v>
      </c>
      <c r="AG112" s="119" t="e">
        <f>VLOOKUP(A112,'DS 4.2020'!A119:AG269,33,0)</f>
        <v>#N/A</v>
      </c>
      <c r="AH112" s="136"/>
      <c r="AJ112" s="2" t="e">
        <f>VLOOKUP(A113,[1]QLKT!$AA$10:$AC$111,3,0)</f>
        <v>#N/A</v>
      </c>
      <c r="AK112" s="2"/>
    </row>
    <row r="113" spans="1:37" ht="66">
      <c r="A113" s="21" t="str">
        <f t="shared" si="1"/>
        <v>Bùi Mạnh Tường 15/12/1981</v>
      </c>
      <c r="B113" s="119">
        <v>107</v>
      </c>
      <c r="C113" s="125">
        <f>VLOOKUP(A113,'[2]tong 2 dot'!$A$7:$C$359,3,0)</f>
        <v>18057649</v>
      </c>
      <c r="D113" s="121" t="s">
        <v>545</v>
      </c>
      <c r="E113" s="122" t="s">
        <v>546</v>
      </c>
      <c r="F113" s="123"/>
      <c r="G113" s="124" t="s">
        <v>547</v>
      </c>
      <c r="H113" s="119" t="str">
        <f>VLOOKUP(A113,'[2]tong 2 dot'!$A$7:$G$379,7,0)</f>
        <v>Nghệ An</v>
      </c>
      <c r="I113" s="119" t="str">
        <f>VLOOKUP(A113,'[2]tong 2 dot'!$A$7:$E$379,5,0)</f>
        <v>Nam</v>
      </c>
      <c r="J113" s="119" t="s">
        <v>970</v>
      </c>
      <c r="K113" s="119" t="str">
        <f>VLOOKUP(A113,'[2]tong 2 dot'!$A$7:$J$379,10,0)</f>
        <v>QH-2018-E</v>
      </c>
      <c r="L113" s="119">
        <v>8310106</v>
      </c>
      <c r="M113" s="126" t="s">
        <v>337</v>
      </c>
      <c r="N113" s="126" t="s">
        <v>1208</v>
      </c>
      <c r="O113" s="119" t="str">
        <f>VLOOKUP(A113,'[3]fie nguon'!$C$2:$L$348,10,0)</f>
        <v>Đầu tư theo phương thức đối tác công tư: Kinh nghiệm quốc tế và hàm ý cho Việt Nam</v>
      </c>
      <c r="P113" s="119" t="str">
        <f>VLOOKUP(A113,'[3]fie nguon'!$C$2:$N$348,12,0)</f>
        <v>PGS.TS Hà Văn Hội</v>
      </c>
      <c r="Q113" s="119" t="str">
        <f>VLOOKUP(A113,'[3]fie nguon'!$C$2:$O$348,13,0)</f>
        <v xml:space="preserve"> Trường ĐH Kinh tế, ĐHQG Hà Nội</v>
      </c>
      <c r="R113" s="119" t="str">
        <f>VLOOKUP(A113,'[3]fie nguon'!$C$2:$T$349,18,0)</f>
        <v>705/QĐ-ĐHKT ngày 19/03/2020</v>
      </c>
      <c r="S113" s="126">
        <v>3.5</v>
      </c>
      <c r="T113" s="128"/>
      <c r="U113" s="129">
        <v>8.6</v>
      </c>
      <c r="V113" s="130"/>
      <c r="W113" s="126" t="s">
        <v>33</v>
      </c>
      <c r="X113" s="119" t="str">
        <f>VLOOKUP(A113,'[2]tong 2 dot'!$A$7:$K$379,11,0)</f>
        <v>3286/QĐ-ĐHKT ngày 7/12/2018</v>
      </c>
      <c r="Y113" s="128" t="str">
        <f>VLOOKUP(A113,[5]Sheet1!$A$1:$M$145,13,0)</f>
        <v>3739 /QĐ-ĐHKT ngày 8 tháng 12 năm 2020</v>
      </c>
      <c r="Z113" s="126" t="str">
        <f>VLOOKUP(A113,[5]Sheet1!$A$1:$E$145,5,0)</f>
        <v>PGS.TS. Nguyễn Anh Thu</v>
      </c>
      <c r="AA113" s="126" t="str">
        <f>VLOOKUP(A113,[5]Sheet1!$A$1:$F$145,6,0)</f>
        <v>PGS.TS. Chu Đức Dũng</v>
      </c>
      <c r="AB113" s="126" t="str">
        <f>VLOOKUP(A113,[5]Sheet1!$A$1:$G$145,7,0)</f>
        <v>PGS.TS. Đào Ngọc Tiến</v>
      </c>
      <c r="AC113" s="126" t="str">
        <f>VLOOKUP(A113,[5]Sheet1!$A$1:$H$145,8,0)</f>
        <v>TS. Trần Việt Dung</v>
      </c>
      <c r="AD113" s="126" t="str">
        <f>VLOOKUP(A113,[5]Sheet1!$A$1:$I$145,9,0)</f>
        <v>TS. Nguyễn Tiến Dũng</v>
      </c>
      <c r="AE113" s="126" t="str">
        <f>VLOOKUP(A113,[5]Sheet1!$A$1:$L$146,12,0)</f>
        <v>ngày 26 tháng 12 năm 2020</v>
      </c>
      <c r="AF113" s="119" t="e">
        <f>VLOOKUP(A113,'DS 4.2020'!A120:AF270,32,)</f>
        <v>#N/A</v>
      </c>
      <c r="AG113" s="119" t="e">
        <f>VLOOKUP(A113,'DS 4.2020'!A120:AG270,33,0)</f>
        <v>#N/A</v>
      </c>
      <c r="AH113" s="133"/>
      <c r="AJ113" s="2" t="e">
        <f>VLOOKUP(A114,[1]QLKT!$AA$10:$AC$111,3,0)</f>
        <v>#N/A</v>
      </c>
      <c r="AK113" s="2"/>
    </row>
    <row r="114" spans="1:37" ht="66">
      <c r="A114" s="21" t="str">
        <f t="shared" si="1"/>
        <v>Nguyễn Minh Thành 29/01/1992</v>
      </c>
      <c r="B114" s="119">
        <v>108</v>
      </c>
      <c r="C114" s="125">
        <f>VLOOKUP(A114,'[2]tong 2 dot'!$A$7:$C$359,3,0)</f>
        <v>18057573</v>
      </c>
      <c r="D114" s="121" t="s">
        <v>619</v>
      </c>
      <c r="E114" s="122" t="s">
        <v>262</v>
      </c>
      <c r="F114" s="123"/>
      <c r="G114" s="124" t="s">
        <v>620</v>
      </c>
      <c r="H114" s="119" t="str">
        <f>VLOOKUP(A114,'[2]tong 2 dot'!$A$7:$G$379,7,0)</f>
        <v>Hà Nội</v>
      </c>
      <c r="I114" s="119" t="str">
        <f>VLOOKUP(A114,'[2]tong 2 dot'!$A$7:$E$379,5,0)</f>
        <v>Nam</v>
      </c>
      <c r="J114" s="119" t="s">
        <v>40</v>
      </c>
      <c r="K114" s="119" t="str">
        <f>VLOOKUP(A114,'[2]tong 2 dot'!$A$7:$J$379,10,0)</f>
        <v>QH-2018-E</v>
      </c>
      <c r="L114" s="119">
        <v>8340410</v>
      </c>
      <c r="M114" s="126" t="s">
        <v>100</v>
      </c>
      <c r="N114" s="126" t="s">
        <v>1208</v>
      </c>
      <c r="O114" s="119" t="str">
        <f>VLOOKUP(A114,'[3]fie nguon'!$C$2:$L$348,10,0)</f>
        <v>Quản lý nhân lực tại công ty TNHH MTV  Thanh Bình - BCA</v>
      </c>
      <c r="P114" s="119" t="str">
        <f>VLOOKUP(A114,'[3]fie nguon'!$C$2:$N$348,12,0)</f>
        <v>PGS.TS Vũ Đức Thanh</v>
      </c>
      <c r="Q114" s="119" t="str">
        <f>VLOOKUP(A114,'[3]fie nguon'!$C$2:$O$348,13,0)</f>
        <v xml:space="preserve"> Trường ĐH Kinh tế, ĐHQG Hà Nội</v>
      </c>
      <c r="R114" s="119" t="str">
        <f>VLOOKUP(A114,'[3]fie nguon'!$C$2:$T$349,18,0)</f>
        <v>781/QĐ-ĐHKT ngày 31/3/2020</v>
      </c>
      <c r="S114" s="126">
        <v>3.26</v>
      </c>
      <c r="T114" s="128"/>
      <c r="U114" s="129">
        <v>8.6</v>
      </c>
      <c r="V114" s="130"/>
      <c r="W114" s="126" t="s">
        <v>33</v>
      </c>
      <c r="X114" s="119" t="str">
        <f>VLOOKUP(A114,'[2]tong 2 dot'!$A$7:$K$379,11,0)</f>
        <v>3286/QĐ-ĐHKT ngày 7/12/2018</v>
      </c>
      <c r="Y114" s="128" t="str">
        <f>VLOOKUP(A114,[5]Sheet1!$A$1:$M$145,13,0)</f>
        <v>4024 /QĐ-ĐHKT ngày 21 tháng 12 năm 2020</v>
      </c>
      <c r="Z114" s="126" t="str">
        <f>VLOOKUP(A114,[5]Sheet1!$A$1:$E$145,5,0)</f>
        <v>PGS.TS. Trần Đức Hiệp</v>
      </c>
      <c r="AA114" s="126" t="str">
        <f>VLOOKUP(A114,[5]Sheet1!$A$1:$F$145,6,0)</f>
        <v>PGS.TS. Phạm Thị Hồng Điệp</v>
      </c>
      <c r="AB114" s="126" t="str">
        <f>VLOOKUP(A114,[5]Sheet1!$A$1:$G$145,7,0)</f>
        <v>PGS.TS. Nguyễn Thị Nguyệt</v>
      </c>
      <c r="AC114" s="126" t="str">
        <f>VLOOKUP(A114,[5]Sheet1!$A$1:$H$145,8,0)</f>
        <v>TS. Nguyễn Thị Thu Hoài</v>
      </c>
      <c r="AD114" s="126" t="str">
        <f>VLOOKUP(A114,[5]Sheet1!$A$1:$I$145,9,0)</f>
        <v>PGS.TS. Nguyễn Hoàng Việt</v>
      </c>
      <c r="AE114" s="126" t="str">
        <f>VLOOKUP(A114,[5]Sheet1!$A$1:$L$146,12,0)</f>
        <v>ngày 6 tháng 1 năm 2021</v>
      </c>
      <c r="AF114" s="119" t="e">
        <f>VLOOKUP(A114,'DS 4.2020'!A121:AF271,32,)</f>
        <v>#N/A</v>
      </c>
      <c r="AG114" s="119" t="e">
        <f>VLOOKUP(A114,'DS 4.2020'!A121:AG271,33,0)</f>
        <v>#N/A</v>
      </c>
      <c r="AH114" s="133"/>
      <c r="AJ114" s="2" t="e">
        <f>VLOOKUP(A115,[1]QLKT!$AA$10:$AC$111,3,0)</f>
        <v>#N/A</v>
      </c>
      <c r="AK114" s="2"/>
    </row>
    <row r="115" spans="1:37" ht="82.5">
      <c r="A115" s="21" t="str">
        <f t="shared" si="1"/>
        <v>Nguyễn Tiến Thành 06/11/1971</v>
      </c>
      <c r="B115" s="119">
        <v>109</v>
      </c>
      <c r="C115" s="125">
        <f>VLOOKUP(A115,'[2]tong 2 dot'!$A$7:$C$359,3,0)</f>
        <v>18057625</v>
      </c>
      <c r="D115" s="121" t="s">
        <v>261</v>
      </c>
      <c r="E115" s="122" t="s">
        <v>262</v>
      </c>
      <c r="F115" s="123"/>
      <c r="G115" s="124" t="s">
        <v>263</v>
      </c>
      <c r="H115" s="119" t="str">
        <f>VLOOKUP(A115,'[2]tong 2 dot'!$A$7:$G$379,7,0)</f>
        <v>Nam Định</v>
      </c>
      <c r="I115" s="119" t="str">
        <f>VLOOKUP(A115,'[2]tong 2 dot'!$A$7:$E$379,5,0)</f>
        <v>Nam</v>
      </c>
      <c r="J115" s="119" t="s">
        <v>251</v>
      </c>
      <c r="K115" s="119" t="str">
        <f>VLOOKUP(A115,'[2]tong 2 dot'!$A$7:$J$379,10,0)</f>
        <v>QH-2018-E</v>
      </c>
      <c r="L115" s="119">
        <v>8340101</v>
      </c>
      <c r="M115" s="126" t="s">
        <v>106</v>
      </c>
      <c r="N115" s="126" t="s">
        <v>1208</v>
      </c>
      <c r="O115" s="119" t="str">
        <f>VLOOKUP(A115,'[3]fie nguon'!$C$2:$L$348,10,0)</f>
        <v>Ảnh hưởng của công nghệ đến kết quả hoạt động ngân hàng, nghiên cứu điển hình tại Ngân hàng Thương mại cổ phần Công thương Việt Nam</v>
      </c>
      <c r="P115" s="119" t="str">
        <f>VLOOKUP(A115,'[3]fie nguon'!$C$2:$N$348,12,0)</f>
        <v>TS. Lưu Thị Minh Ngọc</v>
      </c>
      <c r="Q115" s="119" t="str">
        <f>VLOOKUP(A115,'[3]fie nguon'!$C$2:$O$348,13,0)</f>
        <v xml:space="preserve"> Trường ĐH Kinh tế, ĐHQG Hà Nội</v>
      </c>
      <c r="R115" s="119" t="str">
        <f>VLOOKUP(A115,'[3]fie nguon'!$C$2:$T$349,18,0)</f>
        <v>606/QĐ-ĐHKT ngày 19/03/2020</v>
      </c>
      <c r="S115" s="126">
        <v>3.31</v>
      </c>
      <c r="T115" s="128"/>
      <c r="U115" s="129">
        <v>9</v>
      </c>
      <c r="V115" s="130"/>
      <c r="W115" s="126" t="s">
        <v>33</v>
      </c>
      <c r="X115" s="119" t="str">
        <f>VLOOKUP(A115,'[2]tong 2 dot'!$A$7:$K$379,11,0)</f>
        <v>3286/QĐ-ĐHKT ngày 7/12/2018</v>
      </c>
      <c r="Y115" s="128" t="str">
        <f>VLOOKUP(A115,[5]Sheet1!$A$1:$M$145,13,0)</f>
        <v>3874 /QĐ-ĐHKT ngày 14 tháng 12 năm 2020</v>
      </c>
      <c r="Z115" s="126" t="str">
        <f>VLOOKUP(A115,[5]Sheet1!$A$1:$E$145,5,0)</f>
        <v>PGS.TS. Hoàng Văn Hải</v>
      </c>
      <c r="AA115" s="126" t="str">
        <f>VLOOKUP(A115,[5]Sheet1!$A$1:$F$145,6,0)</f>
        <v>TS. Nguyễn Vân Hà</v>
      </c>
      <c r="AB115" s="126" t="str">
        <f>VLOOKUP(A115,[5]Sheet1!$A$1:$G$145,7,0)</f>
        <v>TS. Lương Thu Hà</v>
      </c>
      <c r="AC115" s="126" t="str">
        <f>VLOOKUP(A115,[5]Sheet1!$A$1:$H$145,8,0)</f>
        <v>TS. Nguyễn Ngọc Quý</v>
      </c>
      <c r="AD115" s="126" t="str">
        <f>VLOOKUP(A115,[5]Sheet1!$A$1:$I$145,9,0)</f>
        <v>PGS.TS. Phan Chí Anh</v>
      </c>
      <c r="AE115" s="126" t="str">
        <f>VLOOKUP(A115,[5]Sheet1!$A$1:$L$146,12,0)</f>
        <v>ngày 24 tháng 12 năm 2020</v>
      </c>
      <c r="AF115" s="119" t="e">
        <f>VLOOKUP(A115,'DS 4.2020'!A122:AF272,32,)</f>
        <v>#N/A</v>
      </c>
      <c r="AG115" s="119" t="e">
        <f>VLOOKUP(A115,'DS 4.2020'!A122:AG272,33,0)</f>
        <v>#N/A</v>
      </c>
      <c r="AH115" s="133"/>
      <c r="AJ115" s="2" t="e">
        <f>VLOOKUP(A116,[1]QLKT!$AA$10:$AC$111,3,0)</f>
        <v>#N/A</v>
      </c>
      <c r="AK115" s="2"/>
    </row>
    <row r="116" spans="1:37" ht="132">
      <c r="A116" s="21" t="str">
        <f t="shared" si="1"/>
        <v>Đỗ Thu Thảo 05/01/1990</v>
      </c>
      <c r="B116" s="119">
        <v>110</v>
      </c>
      <c r="C116" s="125">
        <v>16055185</v>
      </c>
      <c r="D116" s="121" t="s">
        <v>992</v>
      </c>
      <c r="E116" s="122" t="s">
        <v>674</v>
      </c>
      <c r="F116" s="123" t="s">
        <v>993</v>
      </c>
      <c r="G116" s="124" t="s">
        <v>994</v>
      </c>
      <c r="H116" s="119" t="s">
        <v>42</v>
      </c>
      <c r="I116" s="119" t="s">
        <v>38</v>
      </c>
      <c r="J116" s="119" t="s">
        <v>660</v>
      </c>
      <c r="K116" s="119" t="s">
        <v>116</v>
      </c>
      <c r="L116" s="119">
        <v>8340201</v>
      </c>
      <c r="M116" s="126" t="s">
        <v>995</v>
      </c>
      <c r="N116" s="126" t="s">
        <v>1269</v>
      </c>
      <c r="O116" s="119" t="s">
        <v>996</v>
      </c>
      <c r="P116" s="119" t="s">
        <v>636</v>
      </c>
      <c r="Q116" s="119" t="s">
        <v>120</v>
      </c>
      <c r="R116" s="119" t="s">
        <v>997</v>
      </c>
      <c r="S116" s="126">
        <v>3.05</v>
      </c>
      <c r="T116" s="128"/>
      <c r="U116" s="129">
        <v>8.4</v>
      </c>
      <c r="V116" s="130" t="e">
        <v>#N/A</v>
      </c>
      <c r="W116" s="126" t="s">
        <v>36</v>
      </c>
      <c r="X116" s="119" t="s">
        <v>979</v>
      </c>
      <c r="Y116" s="128" t="str">
        <f>VLOOKUP(A116,[5]Sheet1!$A$1:$M$145,13,0)</f>
        <v>3816 /QĐ-ĐHKT ngày 11 tháng 12 năm 2020</v>
      </c>
      <c r="Z116" s="126" t="str">
        <f>VLOOKUP(A116,[5]Sheet1!$A$1:$E$145,5,0)</f>
        <v>PGS.TS. Trần Thị Thanh Tú</v>
      </c>
      <c r="AA116" s="126" t="str">
        <f>VLOOKUP(A116,[5]Sheet1!$A$1:$F$145,6,0)</f>
        <v>TS. Phạm Bảo Khánh</v>
      </c>
      <c r="AB116" s="126" t="str">
        <f>VLOOKUP(A116,[5]Sheet1!$A$1:$G$145,7,0)</f>
        <v>PGS.TS. Nguyễn Văn Hiệu</v>
      </c>
      <c r="AC116" s="126" t="str">
        <f>VLOOKUP(A116,[5]Sheet1!$A$1:$H$145,8,0)</f>
        <v>TS. Nguyễn Phú Hà</v>
      </c>
      <c r="AD116" s="126" t="str">
        <f>VLOOKUP(A116,[5]Sheet1!$A$1:$I$145,9,0)</f>
        <v>PGS.TS. Lê Thanh Tâm</v>
      </c>
      <c r="AE116" s="126" t="str">
        <f>VLOOKUP(A116,[5]Sheet1!$A$1:$L$146,12,0)</f>
        <v>ngày 24 tháng 12 năm 2020</v>
      </c>
      <c r="AF116" s="119" t="str">
        <f>VLOOKUP(A116,'DS 4.2020'!A123:AF273,32,)</f>
        <v>0904745191</v>
      </c>
      <c r="AG116" s="119" t="str">
        <f>VLOOKUP(A116,'DS 4.2020'!A123:AG273,33,0)</f>
        <v>thaodt4@vietinbank.vn</v>
      </c>
      <c r="AH116" s="134"/>
      <c r="AJ116" s="2" t="e">
        <f>VLOOKUP(#REF!,[1]QLKT!$AA$10:$AC$111,3,0)</f>
        <v>#REF!</v>
      </c>
      <c r="AK116" s="2"/>
    </row>
    <row r="117" spans="1:37" ht="132">
      <c r="A117" s="21" t="str">
        <f t="shared" si="1"/>
        <v>Phạm Đức Thịnh 01/06/1975</v>
      </c>
      <c r="B117" s="119">
        <v>111</v>
      </c>
      <c r="C117" s="125">
        <v>17058484</v>
      </c>
      <c r="D117" s="121" t="s">
        <v>232</v>
      </c>
      <c r="E117" s="122" t="s">
        <v>233</v>
      </c>
      <c r="F117" s="123" t="s">
        <v>234</v>
      </c>
      <c r="G117" s="124" t="s">
        <v>235</v>
      </c>
      <c r="H117" s="119" t="s">
        <v>46</v>
      </c>
      <c r="I117" s="119" t="s">
        <v>35</v>
      </c>
      <c r="J117" s="119" t="s">
        <v>236</v>
      </c>
      <c r="K117" s="119" t="s">
        <v>39</v>
      </c>
      <c r="L117" s="119">
        <v>8310102</v>
      </c>
      <c r="M117" s="126" t="s">
        <v>78</v>
      </c>
      <c r="N117" s="126" t="s">
        <v>1269</v>
      </c>
      <c r="O117" s="119" t="s">
        <v>237</v>
      </c>
      <c r="P117" s="119" t="s">
        <v>238</v>
      </c>
      <c r="Q117" s="119" t="s">
        <v>43</v>
      </c>
      <c r="R117" s="119" t="s">
        <v>239</v>
      </c>
      <c r="S117" s="126">
        <v>2.9</v>
      </c>
      <c r="T117" s="128"/>
      <c r="U117" s="129">
        <v>8.8000000000000007</v>
      </c>
      <c r="V117" s="130"/>
      <c r="W117" s="126" t="s">
        <v>33</v>
      </c>
      <c r="X117" s="119" t="s">
        <v>45</v>
      </c>
      <c r="Y117" s="128" t="str">
        <f>VLOOKUP(A117,[5]Sheet1!$A$1:$M$145,13,0)</f>
        <v>4040 /QĐ-ĐHKT ngày 21 tháng 12 năm 2020</v>
      </c>
      <c r="Z117" s="126" t="str">
        <f>VLOOKUP(A117,[5]Sheet1!$A$1:$E$145,5,0)</f>
        <v>PGS.TS. Phạm Văn Dũng</v>
      </c>
      <c r="AA117" s="126" t="str">
        <f>VLOOKUP(A117,[5]Sheet1!$A$1:$F$145,6,0)</f>
        <v>PGS.TS. Lê Cao Đoàn</v>
      </c>
      <c r="AB117" s="126" t="str">
        <f>VLOOKUP(A117,[5]Sheet1!$A$1:$G$145,7,0)</f>
        <v>PGS.TS. Phạm Thị Túy</v>
      </c>
      <c r="AC117" s="126" t="str">
        <f>VLOOKUP(A117,[5]Sheet1!$A$1:$H$145,8,0)</f>
        <v>TS. Lê Thị Hồng Điệp</v>
      </c>
      <c r="AD117" s="126" t="str">
        <f>VLOOKUP(A117,[5]Sheet1!$A$1:$I$145,9,0)</f>
        <v>PGS.TS. Đinh Văn Thông</v>
      </c>
      <c r="AE117" s="126" t="str">
        <f>VLOOKUP(A117,[5]Sheet1!$A$1:$L$146,12,0)</f>
        <v>ngày 11 tháng 1 năm 2021</v>
      </c>
      <c r="AF117" s="119" t="e">
        <f>VLOOKUP(A117,'DS 4.2020'!A124:AF274,32,)</f>
        <v>#N/A</v>
      </c>
      <c r="AG117" s="119" t="e">
        <f>VLOOKUP(A117,'DS 4.2020'!A124:AG274,33,0)</f>
        <v>#N/A</v>
      </c>
      <c r="AH117" s="133"/>
      <c r="AJ117" s="2" t="str">
        <f>VLOOKUP(A118,[1]QLKT!$AA$10:$AC$111,3,0)</f>
        <v>a</v>
      </c>
      <c r="AK117" s="2"/>
    </row>
    <row r="118" spans="1:37" ht="66">
      <c r="A118" s="21" t="str">
        <f t="shared" si="1"/>
        <v>Phạm Đức Thịnh 16/09/1993</v>
      </c>
      <c r="B118" s="119">
        <v>112</v>
      </c>
      <c r="C118" s="125">
        <f>VLOOKUP(A118,'[2]tong 2 dot'!$A$7:$C$359,3,0)</f>
        <v>18057574</v>
      </c>
      <c r="D118" s="121" t="s">
        <v>232</v>
      </c>
      <c r="E118" s="122" t="s">
        <v>233</v>
      </c>
      <c r="F118" s="123"/>
      <c r="G118" s="124" t="s">
        <v>1107</v>
      </c>
      <c r="H118" s="119" t="str">
        <f>VLOOKUP(A118,'[2]tong 2 dot'!$A$7:$G$379,7,0)</f>
        <v>Hà Nội</v>
      </c>
      <c r="I118" s="119" t="str">
        <f>VLOOKUP(A118,'[2]tong 2 dot'!$A$7:$E$379,5,0)</f>
        <v>Nam</v>
      </c>
      <c r="J118" s="119" t="s">
        <v>40</v>
      </c>
      <c r="K118" s="119" t="str">
        <f>VLOOKUP(A118,'[2]tong 2 dot'!$A$7:$J$379,10,0)</f>
        <v>QH-2018-E</v>
      </c>
      <c r="L118" s="119">
        <v>8340410</v>
      </c>
      <c r="M118" s="126" t="s">
        <v>100</v>
      </c>
      <c r="N118" s="126" t="s">
        <v>1208</v>
      </c>
      <c r="O118" s="119" t="str">
        <f>VLOOKUP(A118,'[3]fie nguon'!$C$2:$L$348,10,0)</f>
        <v xml:space="preserve">Quản lý tài chính tại Công ty cổ phần nông dược Phương Nam </v>
      </c>
      <c r="P118" s="119" t="str">
        <f>VLOOKUP(A118,'[3]fie nguon'!$C$2:$N$348,12,0)</f>
        <v>TS. Trần Quang Tuyến</v>
      </c>
      <c r="Q118" s="119" t="str">
        <f>VLOOKUP(A118,'[3]fie nguon'!$C$2:$O$348,13,0)</f>
        <v>Khoa Quốc tế, ĐHQGHN</v>
      </c>
      <c r="R118" s="119" t="str">
        <f>VLOOKUP(A118,'[3]fie nguon'!$C$2:$T$349,18,0)</f>
        <v>580/QĐ-ĐHKT ngày 19/03/2020</v>
      </c>
      <c r="S118" s="126">
        <v>3.06</v>
      </c>
      <c r="T118" s="128"/>
      <c r="U118" s="129">
        <v>7.8</v>
      </c>
      <c r="V118" s="130"/>
      <c r="W118" s="126" t="s">
        <v>33</v>
      </c>
      <c r="X118" s="119" t="str">
        <f>VLOOKUP(A118,'[2]tong 2 dot'!$A$7:$K$379,11,0)</f>
        <v>3286/QĐ-ĐHKT ngày 7/12/2018</v>
      </c>
      <c r="Y118" s="128" t="str">
        <f>VLOOKUP(A118,[5]Sheet1!$A$1:$M$145,13,0)</f>
        <v>4025 /QĐ-ĐHKT ngày 21 tháng 12 năm 2020</v>
      </c>
      <c r="Z118" s="126" t="str">
        <f>VLOOKUP(A118,[5]Sheet1!$A$1:$E$145,5,0)</f>
        <v>PGS.TS. Phạm Văn Dũng</v>
      </c>
      <c r="AA118" s="126" t="str">
        <f>VLOOKUP(A118,[5]Sheet1!$A$1:$F$145,6,0)</f>
        <v>PGS.TS. Lê Thị Anh Vân</v>
      </c>
      <c r="AB118" s="126" t="str">
        <f>VLOOKUP(A118,[5]Sheet1!$A$1:$G$145,7,0)</f>
        <v>PGS.TS. Vũ Thanh Sơn</v>
      </c>
      <c r="AC118" s="126" t="str">
        <f>VLOOKUP(A118,[5]Sheet1!$A$1:$H$145,8,0)</f>
        <v>TS. Nguyễn Thị Lan Hương</v>
      </c>
      <c r="AD118" s="126" t="str">
        <f>VLOOKUP(A118,[5]Sheet1!$A$1:$I$145,9,0)</f>
        <v>TS. Lưu Quốc Đạt</v>
      </c>
      <c r="AE118" s="126" t="str">
        <f>VLOOKUP(A118,[5]Sheet1!$A$1:$L$146,12,0)</f>
        <v>ngày 4 tháng 1 năm 2021</v>
      </c>
      <c r="AF118" s="119" t="str">
        <f>VLOOKUP(A118,'DS 4.2020'!A125:AF275,32,)</f>
        <v>0981039338</v>
      </c>
      <c r="AG118" s="119" t="str">
        <f>VLOOKUP(A118,'DS 4.2020'!A125:AG275,33,0)</f>
        <v>ducthinh1691993@gmail.com</v>
      </c>
      <c r="AH118" s="133"/>
      <c r="AJ118" s="2" t="str">
        <f>VLOOKUP(A119,[1]QLKT!$AA$10:$AC$111,3,0)</f>
        <v>a</v>
      </c>
      <c r="AK118" s="2"/>
    </row>
    <row r="119" spans="1:37" ht="66">
      <c r="A119" s="21" t="str">
        <f t="shared" si="1"/>
        <v>Phạm Văn Thọ 04/07/1979</v>
      </c>
      <c r="B119" s="119">
        <v>113</v>
      </c>
      <c r="C119" s="125">
        <f>VLOOKUP(A119,'[2]tong 2 dot'!$A$7:$C$359,3,0)</f>
        <v>18057575</v>
      </c>
      <c r="D119" s="121" t="s">
        <v>395</v>
      </c>
      <c r="E119" s="122" t="s">
        <v>396</v>
      </c>
      <c r="F119" s="123"/>
      <c r="G119" s="124" t="s">
        <v>397</v>
      </c>
      <c r="H119" s="119" t="str">
        <f>VLOOKUP(A119,'[2]tong 2 dot'!$A$7:$G$379,7,0)</f>
        <v>Hà Nội</v>
      </c>
      <c r="I119" s="119" t="str">
        <f>VLOOKUP(A119,'[2]tong 2 dot'!$A$7:$E$379,5,0)</f>
        <v>Nam</v>
      </c>
      <c r="J119" s="119" t="s">
        <v>40</v>
      </c>
      <c r="K119" s="119" t="str">
        <f>VLOOKUP(A119,'[2]tong 2 dot'!$A$7:$J$379,10,0)</f>
        <v>QH-2018-E</v>
      </c>
      <c r="L119" s="119">
        <v>8340410</v>
      </c>
      <c r="M119" s="126" t="s">
        <v>100</v>
      </c>
      <c r="N119" s="126" t="s">
        <v>1208</v>
      </c>
      <c r="O119" s="119" t="str">
        <f>VLOOKUP(A119,'[3]fie nguon'!$C$2:$L$348,10,0)</f>
        <v xml:space="preserve">Quản lý thuế tại Chi cục hải quan quản lý các khu công nghiệp Yên Phong </v>
      </c>
      <c r="P119" s="119" t="str">
        <f>VLOOKUP(A119,'[3]fie nguon'!$C$2:$N$348,12,0)</f>
        <v>PGS.TS Mai Thị Thanh Xuân</v>
      </c>
      <c r="Q119" s="119" t="str">
        <f>VLOOKUP(A119,'[3]fie nguon'!$C$2:$O$348,13,0)</f>
        <v>Nguyên Cán bộ Trường ĐH Kinh tế, ĐHQGHN</v>
      </c>
      <c r="R119" s="119" t="str">
        <f>VLOOKUP(A119,'[3]fie nguon'!$C$2:$T$349,18,0)</f>
        <v>782/QĐ-ĐHKT ngày 31/3/2020</v>
      </c>
      <c r="S119" s="126">
        <v>3.11</v>
      </c>
      <c r="T119" s="128"/>
      <c r="U119" s="129">
        <v>8.8000000000000007</v>
      </c>
      <c r="V119" s="130"/>
      <c r="W119" s="126" t="s">
        <v>36</v>
      </c>
      <c r="X119" s="119" t="str">
        <f>VLOOKUP(A119,'[2]tong 2 dot'!$A$7:$K$379,11,0)</f>
        <v>3286/QĐ-ĐHKT ngày 7/12/2018</v>
      </c>
      <c r="Y119" s="128" t="str">
        <f>VLOOKUP(A119,[5]Sheet1!$A$1:$M$145,13,0)</f>
        <v>4023 /QĐ-ĐHKT ngày 21 tháng 12 năm 2020</v>
      </c>
      <c r="Z119" s="126" t="str">
        <f>VLOOKUP(A119,[5]Sheet1!$A$1:$E$145,5,0)</f>
        <v>PGS.TS. Trần Đức Hiệp</v>
      </c>
      <c r="AA119" s="126" t="str">
        <f>VLOOKUP(A119,[5]Sheet1!$A$1:$F$145,6,0)</f>
        <v>PGS.TS. Nguyễn Thị Nguyệt</v>
      </c>
      <c r="AB119" s="126" t="str">
        <f>VLOOKUP(A119,[5]Sheet1!$A$1:$G$145,7,0)</f>
        <v>PGS.TS. Phạm Thị Hồng Điệp</v>
      </c>
      <c r="AC119" s="126" t="str">
        <f>VLOOKUP(A119,[5]Sheet1!$A$1:$H$145,8,0)</f>
        <v>TS. Nguyễn Thị Thu Hoài</v>
      </c>
      <c r="AD119" s="126" t="str">
        <f>VLOOKUP(A119,[5]Sheet1!$A$1:$I$145,9,0)</f>
        <v>PGS.TS. Nguyễn Hoàng Việt</v>
      </c>
      <c r="AE119" s="126" t="str">
        <f>VLOOKUP(A119,[5]Sheet1!$A$1:$L$146,12,0)</f>
        <v>ngày 6 tháng 1 năm 2021</v>
      </c>
      <c r="AF119" s="119" t="e">
        <f>VLOOKUP(A119,'DS 4.2020'!A126:AF276,32,)</f>
        <v>#N/A</v>
      </c>
      <c r="AG119" s="119" t="e">
        <f>VLOOKUP(A119,'DS 4.2020'!A126:AG276,33,0)</f>
        <v>#N/A</v>
      </c>
      <c r="AH119" s="133"/>
      <c r="AJ119" s="2" t="str">
        <f>VLOOKUP(A120,[1]QLKT!$AA$10:$AC$111,3,0)</f>
        <v>a</v>
      </c>
      <c r="AK119" s="2"/>
    </row>
    <row r="120" spans="1:37" ht="66">
      <c r="A120" s="21" t="str">
        <f t="shared" si="1"/>
        <v>Lữ Văn Thụ 20/05/1986</v>
      </c>
      <c r="B120" s="119">
        <v>114</v>
      </c>
      <c r="C120" s="125">
        <f>VLOOKUP(A120,'[2]tong 2 dot'!$A$7:$C$359,3,0)</f>
        <v>18057576</v>
      </c>
      <c r="D120" s="121" t="s">
        <v>191</v>
      </c>
      <c r="E120" s="122" t="s">
        <v>192</v>
      </c>
      <c r="F120" s="123"/>
      <c r="G120" s="124" t="s">
        <v>193</v>
      </c>
      <c r="H120" s="119" t="str">
        <f>VLOOKUP(A120,'[2]tong 2 dot'!$A$7:$G$379,7,0)</f>
        <v>Nam Định</v>
      </c>
      <c r="I120" s="119" t="str">
        <f>VLOOKUP(A120,'[2]tong 2 dot'!$A$7:$E$379,5,0)</f>
        <v>Nam</v>
      </c>
      <c r="J120" s="119" t="s">
        <v>40</v>
      </c>
      <c r="K120" s="119" t="str">
        <f>VLOOKUP(A120,'[2]tong 2 dot'!$A$7:$J$379,10,0)</f>
        <v>QH-2018-E</v>
      </c>
      <c r="L120" s="119">
        <v>8340410</v>
      </c>
      <c r="M120" s="126" t="s">
        <v>41</v>
      </c>
      <c r="N120" s="126" t="s">
        <v>1208</v>
      </c>
      <c r="O120" s="119" t="str">
        <f>VLOOKUP(A120,'[3]fie nguon'!$C$2:$L$348,10,0)</f>
        <v>Quản lý tài chính tại Công ty cổ phần năng lượng Sông Hồng</v>
      </c>
      <c r="P120" s="119" t="str">
        <f>VLOOKUP(A120,'[3]fie nguon'!$C$2:$N$348,12,0)</f>
        <v>TS. Trần Đức Vui</v>
      </c>
      <c r="Q120" s="119" t="str">
        <f>VLOOKUP(A120,'[3]fie nguon'!$C$2:$O$348,13,0)</f>
        <v>Nguyên Cán bộ Trường ĐH Kinh tế, ĐHQGHN</v>
      </c>
      <c r="R120" s="119" t="str">
        <f>VLOOKUP(A120,'[3]fie nguon'!$C$2:$T$349,18,0)</f>
        <v>581/QĐ-ĐHKT ngày 19/03/2020</v>
      </c>
      <c r="S120" s="126">
        <v>3.14</v>
      </c>
      <c r="T120" s="128"/>
      <c r="U120" s="129">
        <v>7.8</v>
      </c>
      <c r="V120" s="130"/>
      <c r="W120" s="126" t="s">
        <v>33</v>
      </c>
      <c r="X120" s="119" t="str">
        <f>VLOOKUP(A120,'[2]tong 2 dot'!$A$7:$K$379,11,0)</f>
        <v>3286/QĐ-ĐHKT ngày 7/12/2018</v>
      </c>
      <c r="Y120" s="128" t="str">
        <f>VLOOKUP(A120,[5]Sheet1!$A$1:$M$145,13,0)</f>
        <v>4028 /QĐ-ĐHKT ngày 21 tháng 12 năm 2020</v>
      </c>
      <c r="Z120" s="126" t="str">
        <f>VLOOKUP(A120,[5]Sheet1!$A$1:$E$145,5,0)</f>
        <v>PGS.TS. Phạm Văn Dũng</v>
      </c>
      <c r="AA120" s="126" t="str">
        <f>VLOOKUP(A120,[5]Sheet1!$A$1:$F$145,6,0)</f>
        <v>PGS.TS. Lê Thị Anh Vân</v>
      </c>
      <c r="AB120" s="126" t="str">
        <f>VLOOKUP(A120,[5]Sheet1!$A$1:$G$145,7,0)</f>
        <v>TS. Lưu Quốc Đạt</v>
      </c>
      <c r="AC120" s="126" t="str">
        <f>VLOOKUP(A120,[5]Sheet1!$A$1:$H$145,8,0)</f>
        <v>TS. Nguyễn Thị Lan Hương</v>
      </c>
      <c r="AD120" s="126" t="str">
        <f>VLOOKUP(A120,[5]Sheet1!$A$1:$I$145,9,0)</f>
        <v>PGS.TS. Vũ Thanh Sơn</v>
      </c>
      <c r="AE120" s="126" t="str">
        <f>VLOOKUP(A120,[5]Sheet1!$A$1:$L$146,12,0)</f>
        <v>ngày 4 tháng 1 năm 2021</v>
      </c>
      <c r="AF120" s="119" t="e">
        <f>VLOOKUP(A120,'DS 4.2020'!A127:AF277,32,)</f>
        <v>#N/A</v>
      </c>
      <c r="AG120" s="119" t="e">
        <f>VLOOKUP(A120,'DS 4.2020'!A127:AG277,33,0)</f>
        <v>#N/A</v>
      </c>
      <c r="AH120" s="133"/>
      <c r="AJ120" s="2" t="e">
        <f>VLOOKUP(A121,[1]QLKT!$AA$10:$AC$111,3,0)</f>
        <v>#N/A</v>
      </c>
      <c r="AK120" s="2"/>
    </row>
    <row r="121" spans="1:37" ht="82.5">
      <c r="A121" s="21" t="str">
        <f t="shared" si="1"/>
        <v>Nguyễn Thị Thùy 06/10/1989</v>
      </c>
      <c r="B121" s="119">
        <v>115</v>
      </c>
      <c r="C121" s="125">
        <f>VLOOKUP(A121,'[2]tong 2 dot'!$A$7:$C$359,3,0)</f>
        <v>18057628</v>
      </c>
      <c r="D121" s="121" t="s">
        <v>103</v>
      </c>
      <c r="E121" s="122" t="s">
        <v>104</v>
      </c>
      <c r="F121" s="123"/>
      <c r="G121" s="124" t="s">
        <v>105</v>
      </c>
      <c r="H121" s="119" t="str">
        <f>VLOOKUP(A121,'[2]tong 2 dot'!$A$7:$G$379,7,0)</f>
        <v>Hà Tĩnh</v>
      </c>
      <c r="I121" s="119" t="str">
        <f>VLOOKUP(A121,'[2]tong 2 dot'!$A$7:$E$379,5,0)</f>
        <v>Nữ</v>
      </c>
      <c r="J121" s="119" t="s">
        <v>251</v>
      </c>
      <c r="K121" s="119" t="str">
        <f>VLOOKUP(A121,'[2]tong 2 dot'!$A$7:$J$379,10,0)</f>
        <v>QH-2018-E</v>
      </c>
      <c r="L121" s="119">
        <v>8340101</v>
      </c>
      <c r="M121" s="126" t="s">
        <v>106</v>
      </c>
      <c r="N121" s="126" t="s">
        <v>1208</v>
      </c>
      <c r="O121" s="119" t="str">
        <f>VLOOKUP(A121,'[3]fie nguon'!$C$2:$L$348,10,0)</f>
        <v>Tác động của năng lực lãnh đạo tới động lực làm việc của giao dịch viên tại Ngân hàng Thương mại Cổ phần Quân đội</v>
      </c>
      <c r="P121" s="119" t="str">
        <f>VLOOKUP(A121,'[3]fie nguon'!$C$2:$N$348,12,0)</f>
        <v>TS. Đặng Thị Hương</v>
      </c>
      <c r="Q121" s="119" t="str">
        <f>VLOOKUP(A121,'[3]fie nguon'!$C$2:$O$348,13,0)</f>
        <v xml:space="preserve"> Trường ĐH Kinh tế, ĐHQG Hà Nội</v>
      </c>
      <c r="R121" s="119" t="str">
        <f>VLOOKUP(A121,'[3]fie nguon'!$C$2:$T$349,18,0)</f>
        <v>622/QĐ-ĐHKT ngày 19/03/2020</v>
      </c>
      <c r="S121" s="126">
        <v>2.87</v>
      </c>
      <c r="T121" s="128"/>
      <c r="U121" s="129">
        <v>8.8000000000000007</v>
      </c>
      <c r="V121" s="130"/>
      <c r="W121" s="126" t="s">
        <v>33</v>
      </c>
      <c r="X121" s="119" t="str">
        <f>VLOOKUP(A121,'[2]tong 2 dot'!$A$7:$K$379,11,0)</f>
        <v>3286/QĐ-ĐHKT ngày 7/12/2018</v>
      </c>
      <c r="Y121" s="128" t="str">
        <f>VLOOKUP(A121,[5]Sheet1!$A$1:$M$145,13,0)</f>
        <v>3877 /QĐ-ĐHKT ngày 14 tháng 12 năm 2020</v>
      </c>
      <c r="Z121" s="126" t="str">
        <f>VLOOKUP(A121,[5]Sheet1!$A$1:$E$145,5,0)</f>
        <v>PGS.TS. Hoàng Văn Hải</v>
      </c>
      <c r="AA121" s="126" t="str">
        <f>VLOOKUP(A121,[5]Sheet1!$A$1:$F$145,6,0)</f>
        <v>TS. Nguyễn Vân Hà</v>
      </c>
      <c r="AB121" s="126" t="str">
        <f>VLOOKUP(A121,[5]Sheet1!$A$1:$G$145,7,0)</f>
        <v>PGS.TS. Phan Chí Anh</v>
      </c>
      <c r="AC121" s="126" t="str">
        <f>VLOOKUP(A121,[5]Sheet1!$A$1:$H$145,8,0)</f>
        <v>TS. Nguyễn Ngọc Quý</v>
      </c>
      <c r="AD121" s="126" t="str">
        <f>VLOOKUP(A121,[5]Sheet1!$A$1:$I$145,9,0)</f>
        <v>TS. Lương Thu Hà</v>
      </c>
      <c r="AE121" s="126" t="str">
        <f>VLOOKUP(A121,[5]Sheet1!$A$1:$L$146,12,0)</f>
        <v>ngày 24 tháng 12 năm 2020</v>
      </c>
      <c r="AF121" s="119" t="e">
        <f>VLOOKUP(A121,'DS 4.2020'!A128:AF278,32,)</f>
        <v>#N/A</v>
      </c>
      <c r="AG121" s="119" t="e">
        <f>VLOOKUP(A121,'DS 4.2020'!A128:AG278,33,0)</f>
        <v>#N/A</v>
      </c>
      <c r="AH121" s="133"/>
      <c r="AJ121" s="2" t="str">
        <f>VLOOKUP(A122,[1]QLKT!$AA$10:$AC$111,3,0)</f>
        <v>a</v>
      </c>
      <c r="AK121" s="2"/>
    </row>
    <row r="122" spans="1:37" ht="66">
      <c r="A122" s="21" t="str">
        <f t="shared" si="1"/>
        <v>Nguyễn Thị Thu Thủy 27/04/1977</v>
      </c>
      <c r="B122" s="119">
        <v>116</v>
      </c>
      <c r="C122" s="125">
        <f>VLOOKUP(A122,'[2]tong 2 dot'!$A$7:$C$359,3,0)</f>
        <v>18057577</v>
      </c>
      <c r="D122" s="121" t="s">
        <v>126</v>
      </c>
      <c r="E122" s="122" t="s">
        <v>127</v>
      </c>
      <c r="F122" s="123"/>
      <c r="G122" s="124" t="s">
        <v>128</v>
      </c>
      <c r="H122" s="119" t="str">
        <f>VLOOKUP(A122,'[2]tong 2 dot'!$A$7:$G$379,7,0)</f>
        <v>Nam Định</v>
      </c>
      <c r="I122" s="119" t="str">
        <f>VLOOKUP(A122,'[2]tong 2 dot'!$A$7:$E$379,5,0)</f>
        <v>Nữ</v>
      </c>
      <c r="J122" s="119" t="s">
        <v>40</v>
      </c>
      <c r="K122" s="119" t="str">
        <f>VLOOKUP(A122,'[2]tong 2 dot'!$A$7:$J$379,10,0)</f>
        <v>QH-2018-E</v>
      </c>
      <c r="L122" s="119">
        <v>8340410</v>
      </c>
      <c r="M122" s="126" t="s">
        <v>41</v>
      </c>
      <c r="N122" s="126" t="s">
        <v>1208</v>
      </c>
      <c r="O122" s="119" t="str">
        <f>VLOOKUP(A122,'[3]fie nguon'!$C$2:$L$348,10,0)</f>
        <v>Quản lý tài chính tại Sở thông tin và truyền thông Hà Nội</v>
      </c>
      <c r="P122" s="119" t="str">
        <f>VLOOKUP(A122,'[3]fie nguon'!$C$2:$N$348,12,0)</f>
        <v>TS. Nguyễn Thùy Anh</v>
      </c>
      <c r="Q122" s="119" t="str">
        <f>VLOOKUP(A122,'[3]fie nguon'!$C$2:$O$348,13,0)</f>
        <v xml:space="preserve"> Trường ĐH Kinh tế, ĐHQG Hà Nội</v>
      </c>
      <c r="R122" s="119" t="str">
        <f>VLOOKUP(A122,'[3]fie nguon'!$C$2:$T$349,18,0)</f>
        <v>583/QĐ-ĐHKT ngày 19/03/2020</v>
      </c>
      <c r="S122" s="126">
        <v>3.3</v>
      </c>
      <c r="T122" s="128"/>
      <c r="U122" s="129">
        <v>8.6</v>
      </c>
      <c r="V122" s="130"/>
      <c r="W122" s="126" t="s">
        <v>33</v>
      </c>
      <c r="X122" s="119" t="str">
        <f>VLOOKUP(A122,'[2]tong 2 dot'!$A$7:$K$379,11,0)</f>
        <v>3286/QĐ-ĐHKT ngày 7/12/2018</v>
      </c>
      <c r="Y122" s="128" t="str">
        <f>VLOOKUP(A122,[5]Sheet1!$A$1:$M$145,13,0)</f>
        <v>4032 /QĐ-ĐHKT ngày 21 tháng 12 năm 2020</v>
      </c>
      <c r="Z122" s="126" t="str">
        <f>VLOOKUP(A122,[5]Sheet1!$A$1:$E$145,5,0)</f>
        <v>PGS.TS. Lê Danh Tốn</v>
      </c>
      <c r="AA122" s="126" t="str">
        <f>VLOOKUP(A122,[5]Sheet1!$A$1:$F$145,6,0)</f>
        <v>TS. Nguyễn Thế Hùng.</v>
      </c>
      <c r="AB122" s="126" t="str">
        <f>VLOOKUP(A122,[5]Sheet1!$A$1:$G$145,7,0)</f>
        <v>PGS.TS. Đỗ Hữu Tùng</v>
      </c>
      <c r="AC122" s="126" t="str">
        <f>VLOOKUP(A122,[5]Sheet1!$A$1:$H$145,8,0)</f>
        <v>TS. Hoàng Thị Hương</v>
      </c>
      <c r="AD122" s="126" t="str">
        <f>VLOOKUP(A122,[5]Sheet1!$A$1:$I$145,9,0)</f>
        <v>TS. Vũ Văn Hưởng</v>
      </c>
      <c r="AE122" s="126" t="str">
        <f>VLOOKUP(A122,[5]Sheet1!$A$1:$L$146,12,0)</f>
        <v>ngày 5 tháng 1 năm 2021</v>
      </c>
      <c r="AF122" s="119" t="e">
        <f>VLOOKUP(A122,'DS 4.2020'!A129:AF279,32,)</f>
        <v>#N/A</v>
      </c>
      <c r="AG122" s="119" t="e">
        <f>VLOOKUP(A122,'DS 4.2020'!A129:AG279,33,0)</f>
        <v>#N/A</v>
      </c>
      <c r="AH122" s="133"/>
      <c r="AJ122" s="2" t="e">
        <f>VLOOKUP(A123,[1]QLKT!$AA$10:$AC$111,3,0)</f>
        <v>#N/A</v>
      </c>
      <c r="AK122" s="2"/>
    </row>
    <row r="123" spans="1:37" ht="66">
      <c r="A123" s="21" t="str">
        <f t="shared" si="1"/>
        <v>Nguyễn Thị Thúy 05/06/1985</v>
      </c>
      <c r="B123" s="119">
        <v>117</v>
      </c>
      <c r="C123" s="120" t="s">
        <v>582</v>
      </c>
      <c r="D123" s="121" t="s">
        <v>103</v>
      </c>
      <c r="E123" s="122" t="s">
        <v>578</v>
      </c>
      <c r="F123" s="123"/>
      <c r="G123" s="124" t="s">
        <v>579</v>
      </c>
      <c r="H123" s="119" t="s">
        <v>583</v>
      </c>
      <c r="I123" s="119" t="s">
        <v>38</v>
      </c>
      <c r="J123" s="119" t="s">
        <v>292</v>
      </c>
      <c r="K123" s="119" t="s">
        <v>47</v>
      </c>
      <c r="L123" s="119">
        <v>8340301</v>
      </c>
      <c r="M123" s="119" t="s">
        <v>292</v>
      </c>
      <c r="N123" s="126" t="s">
        <v>1208</v>
      </c>
      <c r="O123" s="119" t="str">
        <f>VLOOKUP(A123,'[3]fie nguon'!$C$2:$L$348,10,0)</f>
        <v>Phân tích và dự báo tài chính tại Công ty Cổ phần Y tế Quang Minh</v>
      </c>
      <c r="P123" s="119" t="str">
        <f>VLOOKUP(A123,'[3]fie nguon'!$C$2:$N$348,12,0)</f>
        <v>TS. Nguyễn Thị Hồng Thúy</v>
      </c>
      <c r="Q123" s="119" t="str">
        <f>VLOOKUP(A123,'[3]fie nguon'!$C$2:$O$348,13,0)</f>
        <v xml:space="preserve"> Trường ĐH Kinh tế, ĐHQG Hà Nội</v>
      </c>
      <c r="R123" s="119" t="str">
        <f>VLOOKUP(A123,'[3]fie nguon'!$C$2:$T$349,18,0)</f>
        <v>639/QĐ-ĐHKT ngày 19/03/2020</v>
      </c>
      <c r="S123" s="126">
        <v>3.14</v>
      </c>
      <c r="T123" s="128"/>
      <c r="U123" s="129">
        <v>8.5</v>
      </c>
      <c r="V123" s="130"/>
      <c r="W123" s="126" t="s">
        <v>33</v>
      </c>
      <c r="X123" s="119" t="s">
        <v>79</v>
      </c>
      <c r="Y123" s="128" t="str">
        <f>VLOOKUP(A123,[5]Sheet1!$A$1:$M$145,13,0)</f>
        <v>3757 /QĐ-ĐHKT ngày 8 tháng 12 năm 2020</v>
      </c>
      <c r="Z123" s="126" t="str">
        <f>VLOOKUP(A123,[5]Sheet1!$A$1:$E$145,5,0)</f>
        <v>PGS.TS. Nguyễn Hữu Ánh </v>
      </c>
      <c r="AA123" s="126" t="str">
        <f>VLOOKUP(A123,[5]Sheet1!$A$1:$F$145,6,0)</f>
        <v>TS. Phan Thị Anh Đào </v>
      </c>
      <c r="AB123" s="126" t="str">
        <f>VLOOKUP(A123,[5]Sheet1!$A$1:$G$145,7,0)</f>
        <v>TS. Nguyễn Thị Diệu Thu</v>
      </c>
      <c r="AC123" s="126" t="str">
        <f>VLOOKUP(A123,[5]Sheet1!$A$1:$H$145,8,0)</f>
        <v>TS. Nguyễn Thị Thanh Hải</v>
      </c>
      <c r="AD123" s="126" t="str">
        <f>VLOOKUP(A123,[5]Sheet1!$A$1:$I$145,9,0)</f>
        <v>TS. Trần Thế Nữ</v>
      </c>
      <c r="AE123" s="126" t="str">
        <f>VLOOKUP(A123,[5]Sheet1!$A$1:$L$146,12,0)</f>
        <v>ngày 26 tháng 12 năm 2020</v>
      </c>
      <c r="AF123" s="119" t="e">
        <f>VLOOKUP(A123,'DS 4.2020'!A130:AF280,32,)</f>
        <v>#N/A</v>
      </c>
      <c r="AG123" s="119" t="e">
        <f>VLOOKUP(A123,'DS 4.2020'!A130:AG280,33,0)</f>
        <v>#N/A</v>
      </c>
      <c r="AH123" s="133"/>
      <c r="AJ123" s="2" t="e">
        <f>VLOOKUP(A124,[1]QLKT!$AA$10:$AC$111,3,0)</f>
        <v>#N/A</v>
      </c>
      <c r="AK123" s="2"/>
    </row>
    <row r="124" spans="1:37" ht="66">
      <c r="A124" s="21" t="str">
        <f t="shared" si="1"/>
        <v>Nguyễn Thị Thư 02/09/1995</v>
      </c>
      <c r="B124" s="119">
        <v>118</v>
      </c>
      <c r="C124" s="125">
        <f>VLOOKUP(A124,'[2]tong 2 dot'!$A$7:$C$359,3,0)</f>
        <v>18057674</v>
      </c>
      <c r="D124" s="121" t="s">
        <v>103</v>
      </c>
      <c r="E124" s="122" t="s">
        <v>550</v>
      </c>
      <c r="F124" s="123"/>
      <c r="G124" s="124" t="s">
        <v>551</v>
      </c>
      <c r="H124" s="119" t="str">
        <f>VLOOKUP(A124,'[2]tong 2 dot'!$A$7:$G$379,7,0)</f>
        <v>Hà Nội</v>
      </c>
      <c r="I124" s="119" t="str">
        <f>VLOOKUP(A124,'[2]tong 2 dot'!$A$7:$E$379,5,0)</f>
        <v>Nữ</v>
      </c>
      <c r="J124" s="119" t="str">
        <f>VLOOKUP(A124,'[2]tong 2 dot'!$A$7:$H$379,8,0)</f>
        <v>Kế toán</v>
      </c>
      <c r="K124" s="119" t="str">
        <f>VLOOKUP(A124,'[2]tong 2 dot'!$A$7:$J$379,10,0)</f>
        <v>QH-2018-E</v>
      </c>
      <c r="L124" s="119">
        <v>8340301</v>
      </c>
      <c r="M124" s="119" t="s">
        <v>292</v>
      </c>
      <c r="N124" s="126" t="s">
        <v>1208</v>
      </c>
      <c r="O124" s="119" t="str">
        <f>VLOOKUP(A124,'[3]fie nguon'!$C$2:$L$348,10,0)</f>
        <v>Kế toán quản trị chi phí tại Công ty cổ phần đầu tư và xây dựng cầu đường số 18.6</v>
      </c>
      <c r="P124" s="119" t="str">
        <f>VLOOKUP(A124,'[3]fie nguon'!$C$2:$N$348,12,0)</f>
        <v>TS. Phan Thị Anh Đào</v>
      </c>
      <c r="Q124" s="119" t="str">
        <f>VLOOKUP(A124,'[3]fie nguon'!$C$2:$O$348,13,0)</f>
        <v>Học viên Ngân hàng</v>
      </c>
      <c r="R124" s="119" t="str">
        <f>VLOOKUP(A124,'[3]fie nguon'!$C$2:$T$349,18,0)</f>
        <v>650/QĐ-ĐHKT ngày 19/03/2020</v>
      </c>
      <c r="S124" s="126">
        <v>3</v>
      </c>
      <c r="T124" s="128"/>
      <c r="U124" s="129">
        <v>8.1999999999999993</v>
      </c>
      <c r="V124" s="130"/>
      <c r="W124" s="126" t="s">
        <v>33</v>
      </c>
      <c r="X124" s="119" t="str">
        <f>VLOOKUP(A124,'[2]tong 2 dot'!$A$7:$K$379,11,0)</f>
        <v>3286/QĐ-ĐHKT ngày 7/12/2018</v>
      </c>
      <c r="Y124" s="128" t="str">
        <f>VLOOKUP(A124,[5]Sheet1!$A$1:$M$145,13,0)</f>
        <v>3754 /QĐ-ĐHKT ngày 8 tháng 12 năm 2020</v>
      </c>
      <c r="Z124" s="126" t="str">
        <f>VLOOKUP(A124,[5]Sheet1!$A$1:$E$145,5,0)</f>
        <v>TS. Phạm Minh Tuấn</v>
      </c>
      <c r="AA124" s="126" t="str">
        <f>VLOOKUP(A124,[5]Sheet1!$A$1:$F$145,6,0)</f>
        <v>TS. Nguyễn Thị Hương Liên</v>
      </c>
      <c r="AB124" s="126" t="str">
        <f>VLOOKUP(A124,[5]Sheet1!$A$1:$G$145,7,0)</f>
        <v>PGS.TS. Nguyễn Thị Thu Hằng</v>
      </c>
      <c r="AC124" s="126" t="str">
        <f>VLOOKUP(A124,[5]Sheet1!$A$1:$H$145,8,0)</f>
        <v>TS. Đỗ Kiều Oanh</v>
      </c>
      <c r="AD124" s="126" t="str">
        <f>VLOOKUP(A124,[5]Sheet1!$A$1:$I$145,9,0)</f>
        <v>PGS.TS. Mai Ngọc Anh</v>
      </c>
      <c r="AE124" s="126" t="str">
        <f>VLOOKUP(A124,[5]Sheet1!$A$1:$L$146,12,0)</f>
        <v>ngày 23 tháng 12 năm 2020</v>
      </c>
      <c r="AF124" s="119" t="e">
        <f>VLOOKUP(A124,'DS 4.2020'!A131:AF281,32,)</f>
        <v>#N/A</v>
      </c>
      <c r="AG124" s="119" t="e">
        <f>VLOOKUP(A124,'DS 4.2020'!A131:AG281,33,0)</f>
        <v>#N/A</v>
      </c>
      <c r="AH124" s="133"/>
      <c r="AI124" s="119"/>
      <c r="AJ124" s="2" t="str">
        <f>VLOOKUP(A125,[1]QLKT!$AA$10:$AC$111,3,0)</f>
        <v>a</v>
      </c>
      <c r="AK124" s="2"/>
    </row>
    <row r="125" spans="1:37" ht="66">
      <c r="A125" s="21" t="str">
        <f t="shared" si="1"/>
        <v>Hoàng Thị Thương 23/09/1985</v>
      </c>
      <c r="B125" s="119">
        <v>119</v>
      </c>
      <c r="C125" s="125">
        <f>VLOOKUP(A125,'[2]tong 2 dot'!$A$7:$C$359,3,0)</f>
        <v>18057578</v>
      </c>
      <c r="D125" s="121" t="s">
        <v>363</v>
      </c>
      <c r="E125" s="122" t="s">
        <v>364</v>
      </c>
      <c r="F125" s="123"/>
      <c r="G125" s="124" t="s">
        <v>365</v>
      </c>
      <c r="H125" s="119" t="str">
        <f>VLOOKUP(A125,'[2]tong 2 dot'!$A$7:$G$379,7,0)</f>
        <v>Vĩnh Phúc</v>
      </c>
      <c r="I125" s="119" t="str">
        <f>VLOOKUP(A125,'[2]tong 2 dot'!$A$7:$E$379,5,0)</f>
        <v>Nữ</v>
      </c>
      <c r="J125" s="119" t="s">
        <v>40</v>
      </c>
      <c r="K125" s="119" t="str">
        <f>VLOOKUP(A125,'[2]tong 2 dot'!$A$7:$J$379,10,0)</f>
        <v>QH-2018-E</v>
      </c>
      <c r="L125" s="119">
        <v>8340410</v>
      </c>
      <c r="M125" s="126" t="s">
        <v>100</v>
      </c>
      <c r="N125" s="126" t="s">
        <v>1208</v>
      </c>
      <c r="O125" s="119" t="str">
        <f>VLOOKUP(A125,'[3]fie nguon'!$C$2:$L$348,10,0)</f>
        <v xml:space="preserve">Quản lý nhà nước về các khoản thu từ đất trên địa bàn tỉnh Vĩnh Phúc </v>
      </c>
      <c r="P125" s="119" t="str">
        <f>VLOOKUP(A125,'[3]fie nguon'!$C$2:$N$348,12,0)</f>
        <v>TS. Tô Thế Nguyên</v>
      </c>
      <c r="Q125" s="119" t="str">
        <f>VLOOKUP(A125,'[3]fie nguon'!$C$2:$O$348,13,0)</f>
        <v>Học viện nông nghiệp Việt Nam</v>
      </c>
      <c r="R125" s="119" t="str">
        <f>VLOOKUP(A125,'[3]fie nguon'!$C$2:$T$349,18,0)</f>
        <v>582/QĐ-ĐHKT ngày 19/03/2020</v>
      </c>
      <c r="S125" s="126">
        <v>3.11</v>
      </c>
      <c r="T125" s="128"/>
      <c r="U125" s="129">
        <v>8.6</v>
      </c>
      <c r="V125" s="130"/>
      <c r="W125" s="126" t="s">
        <v>33</v>
      </c>
      <c r="X125" s="119" t="str">
        <f>VLOOKUP(A125,'[2]tong 2 dot'!$A$7:$K$379,11,0)</f>
        <v>3286/QĐ-ĐHKT ngày 7/12/2018</v>
      </c>
      <c r="Y125" s="128" t="str">
        <f>VLOOKUP(A125,[5]Sheet1!$A$1:$M$145,13,0)</f>
        <v>4030 /QĐ-ĐHKT ngày 21 tháng 12 năm 2020</v>
      </c>
      <c r="Z125" s="126" t="str">
        <f>VLOOKUP(A125,[5]Sheet1!$A$1:$E$145,5,0)</f>
        <v>PGS.TS. Lê Danh Tốn</v>
      </c>
      <c r="AA125" s="126" t="str">
        <f>VLOOKUP(A125,[5]Sheet1!$A$1:$F$145,6,0)</f>
        <v>PGS.TS. Đỗ Hữu Tùng</v>
      </c>
      <c r="AB125" s="126" t="str">
        <f>VLOOKUP(A125,[5]Sheet1!$A$1:$G$145,7,0)</f>
        <v>TS. Nguyễn Thế Hùng.</v>
      </c>
      <c r="AC125" s="126" t="str">
        <f>VLOOKUP(A125,[5]Sheet1!$A$1:$H$145,8,0)</f>
        <v>TS. Hoàng Thị Hương</v>
      </c>
      <c r="AD125" s="126" t="str">
        <f>VLOOKUP(A125,[5]Sheet1!$A$1:$I$145,9,0)</f>
        <v>TS. Vũ Văn Hưởng</v>
      </c>
      <c r="AE125" s="126" t="str">
        <f>VLOOKUP(A125,[5]Sheet1!$A$1:$L$146,12,0)</f>
        <v>ngày 5 tháng 1 năm 2021</v>
      </c>
      <c r="AF125" s="119" t="e">
        <f>VLOOKUP(A125,'DS 4.2020'!A132:AF282,32,)</f>
        <v>#N/A</v>
      </c>
      <c r="AG125" s="119" t="e">
        <f>VLOOKUP(A125,'DS 4.2020'!A132:AG282,33,0)</f>
        <v>#N/A</v>
      </c>
      <c r="AH125" s="133"/>
      <c r="AJ125" s="2" t="str">
        <f>VLOOKUP(A126,[1]QLKT!$AA$10:$AC$111,3,0)</f>
        <v>a</v>
      </c>
      <c r="AK125" s="2"/>
    </row>
    <row r="126" spans="1:37" ht="66">
      <c r="A126" s="21" t="str">
        <f t="shared" si="1"/>
        <v>Trần Hương Trà 01/07/1993</v>
      </c>
      <c r="B126" s="119">
        <v>120</v>
      </c>
      <c r="C126" s="125">
        <f>VLOOKUP(A126,'[2]tong 2 dot'!$A$7:$C$359,3,0)</f>
        <v>18057580</v>
      </c>
      <c r="D126" s="121" t="s">
        <v>147</v>
      </c>
      <c r="E126" s="122" t="s">
        <v>148</v>
      </c>
      <c r="F126" s="123"/>
      <c r="G126" s="124" t="s">
        <v>149</v>
      </c>
      <c r="H126" s="119" t="str">
        <f>VLOOKUP(A126,'[2]tong 2 dot'!$A$7:$G$379,7,0)</f>
        <v>Hà Nội</v>
      </c>
      <c r="I126" s="119" t="str">
        <f>VLOOKUP(A126,'[2]tong 2 dot'!$A$7:$E$379,5,0)</f>
        <v>Nữ</v>
      </c>
      <c r="J126" s="119" t="s">
        <v>40</v>
      </c>
      <c r="K126" s="119" t="str">
        <f>VLOOKUP(A126,'[2]tong 2 dot'!$A$7:$J$379,10,0)</f>
        <v>QH-2018-E</v>
      </c>
      <c r="L126" s="119">
        <v>8340410</v>
      </c>
      <c r="M126" s="126" t="s">
        <v>100</v>
      </c>
      <c r="N126" s="126" t="s">
        <v>1208</v>
      </c>
      <c r="O126" s="119" t="str">
        <f>VLOOKUP(A126,'[3]fie nguon'!$C$2:$L$348,10,0)</f>
        <v xml:space="preserve">Quản lý vốn đầu tư xây dựng cơ bản từ ngân sách nhà nước tại Ban Quản lý dự án đầu tư xây dựng quận Cầu Giấy </v>
      </c>
      <c r="P126" s="119" t="str">
        <f>VLOOKUP(A126,'[3]fie nguon'!$C$2:$N$348,12,0)</f>
        <v>TS. Phạm Minh Tuấn</v>
      </c>
      <c r="Q126" s="119" t="str">
        <f>VLOOKUP(A126,'[3]fie nguon'!$C$2:$O$348,13,0)</f>
        <v xml:space="preserve"> Trường ĐH Kinh tế, ĐHQG Hà Nội</v>
      </c>
      <c r="R126" s="119" t="str">
        <f>VLOOKUP(A126,'[3]fie nguon'!$C$2:$T$349,18,0)</f>
        <v>783/QĐ-ĐHKT ngày 31/3/2020</v>
      </c>
      <c r="S126" s="126">
        <v>3.33</v>
      </c>
      <c r="T126" s="128"/>
      <c r="U126" s="129">
        <v>8.6999999999999993</v>
      </c>
      <c r="V126" s="130"/>
      <c r="W126" s="126" t="s">
        <v>37</v>
      </c>
      <c r="X126" s="119" t="str">
        <f>VLOOKUP(A126,'[2]tong 2 dot'!$A$7:$K$379,11,0)</f>
        <v>3286/QĐ-ĐHKT ngày 7/12/2018</v>
      </c>
      <c r="Y126" s="128" t="str">
        <f>VLOOKUP(A126,[5]Sheet1!$A$1:$M$145,13,0)</f>
        <v>4031 /QĐ-ĐHKT ngày 21 tháng 12 năm 2020</v>
      </c>
      <c r="Z126" s="126" t="str">
        <f>VLOOKUP(A126,[5]Sheet1!$A$1:$E$145,5,0)</f>
        <v>PGS.TS. Lê Danh Tốn</v>
      </c>
      <c r="AA126" s="126" t="str">
        <f>VLOOKUP(A126,[5]Sheet1!$A$1:$F$145,6,0)</f>
        <v>TS. Vũ Văn Hưởng</v>
      </c>
      <c r="AB126" s="126" t="str">
        <f>VLOOKUP(A126,[5]Sheet1!$A$1:$G$145,7,0)</f>
        <v>TS. Nguyễn Thế Hùng.</v>
      </c>
      <c r="AC126" s="126" t="str">
        <f>VLOOKUP(A126,[5]Sheet1!$A$1:$H$145,8,0)</f>
        <v>TS. Hoàng Thị Hương</v>
      </c>
      <c r="AD126" s="126" t="str">
        <f>VLOOKUP(A126,[5]Sheet1!$A$1:$I$145,9,0)</f>
        <v>PGS.TS. Đỗ Hữu Tùng</v>
      </c>
      <c r="AE126" s="126" t="str">
        <f>VLOOKUP(A126,[5]Sheet1!$A$1:$L$146,12,0)</f>
        <v>ngày 5 tháng 1 năm 2021</v>
      </c>
      <c r="AF126" s="119" t="e">
        <f>VLOOKUP(A126,'DS 4.2020'!A133:AF283,32,)</f>
        <v>#N/A</v>
      </c>
      <c r="AG126" s="119" t="e">
        <f>VLOOKUP(A126,'DS 4.2020'!A133:AG283,33,0)</f>
        <v>#N/A</v>
      </c>
      <c r="AH126" s="133"/>
      <c r="AJ126" s="2" t="e">
        <f>VLOOKUP(#REF!,[1]QLKT!$AA$10:$AC$111,3,0)</f>
        <v>#REF!</v>
      </c>
      <c r="AK126" s="2"/>
    </row>
    <row r="127" spans="1:37" ht="66">
      <c r="A127" s="21" t="str">
        <f t="shared" ref="A127:A143" si="2">TRIM(D127)&amp;" "&amp;TRIM(E127)&amp;" "&amp;TRIM(G127)</f>
        <v>Đỗ Thị Thu Trang 12/04/1983</v>
      </c>
      <c r="B127" s="119">
        <v>121</v>
      </c>
      <c r="C127" s="125">
        <f>VLOOKUP(A127,'[2]tong 2 dot'!$A$7:$C$359,3,0)</f>
        <v>18057740</v>
      </c>
      <c r="D127" s="121" t="s">
        <v>554</v>
      </c>
      <c r="E127" s="122" t="s">
        <v>501</v>
      </c>
      <c r="F127" s="123"/>
      <c r="G127" s="124" t="s">
        <v>555</v>
      </c>
      <c r="H127" s="119" t="str">
        <f>VLOOKUP(A127,'[2]tong 2 dot'!$A$7:$G$379,7,0)</f>
        <v>Hà Nội</v>
      </c>
      <c r="I127" s="119" t="str">
        <f>VLOOKUP(A127,'[2]tong 2 dot'!$A$7:$E$379,5,0)</f>
        <v>Nữ</v>
      </c>
      <c r="J127" s="119" t="s">
        <v>660</v>
      </c>
      <c r="K127" s="119" t="str">
        <f>VLOOKUP(A127,'[2]tong 2 dot'!$A$7:$J$379,10,0)</f>
        <v>QH-2018-E</v>
      </c>
      <c r="L127" s="119">
        <v>8340201</v>
      </c>
      <c r="M127" s="126"/>
      <c r="N127" s="126" t="s">
        <v>1208</v>
      </c>
      <c r="O127" s="119" t="str">
        <f>VLOOKUP(A127,'[3]fie nguon'!$C$2:$L$348,10,0)</f>
        <v>Phát triển dịch vụ ngân hàng điện tử - EBANKING tại Ngân hàng TMCP Kỹ thương Việt Nam</v>
      </c>
      <c r="P127" s="119" t="str">
        <f>VLOOKUP(A127,'[3]fie nguon'!$C$2:$N$348,12,0)</f>
        <v>TS. Đặng Công Hoàn</v>
      </c>
      <c r="Q127" s="119" t="str">
        <f>VLOOKUP(A127,'[3]fie nguon'!$C$2:$O$348,13,0)</f>
        <v>NHTMCP Kỹ thương Việt Nam</v>
      </c>
      <c r="R127" s="119" t="str">
        <f>VLOOKUP(A127,'[3]fie nguon'!$C$2:$T$349,18,0)</f>
        <v>685/QĐ-ĐHKT ngày 19/03/2020</v>
      </c>
      <c r="S127" s="126">
        <v>2.95</v>
      </c>
      <c r="T127" s="128"/>
      <c r="U127" s="129">
        <v>8.5</v>
      </c>
      <c r="V127" s="130"/>
      <c r="W127" s="126" t="s">
        <v>33</v>
      </c>
      <c r="X127" s="119" t="str">
        <f>VLOOKUP(A127,'[2]tong 2 dot'!$A$7:$K$379,11,0)</f>
        <v>3286/QĐ-ĐHKT ngày 7/12/2018</v>
      </c>
      <c r="Y127" s="128" t="str">
        <f>VLOOKUP(A127,[5]Sheet1!$A$1:$M$145,13,0)</f>
        <v>3822 /QĐ-ĐHKT ngày 11 tháng 12 năm 2020</v>
      </c>
      <c r="Z127" s="126" t="str">
        <f>VLOOKUP(A127,[5]Sheet1!$A$1:$E$145,5,0)</f>
        <v>PGS.TS. Trịnh Thị Hoa Mai</v>
      </c>
      <c r="AA127" s="126" t="str">
        <f>VLOOKUP(A127,[5]Sheet1!$A$1:$F$145,6,0)</f>
        <v>PGS.TS. Mai Thu Hiền</v>
      </c>
      <c r="AB127" s="126" t="str">
        <f>VLOOKUP(A127,[5]Sheet1!$A$1:$G$145,7,0)</f>
        <v>PGS.TS. Nguyễn Thanh Phương</v>
      </c>
      <c r="AC127" s="126" t="str">
        <f>VLOOKUP(A127,[5]Sheet1!$A$1:$H$145,8,0)</f>
        <v>TS. Vũ Thị Loan</v>
      </c>
      <c r="AD127" s="126" t="str">
        <f>VLOOKUP(A127,[5]Sheet1!$A$1:$I$145,9,0)</f>
        <v>TS. Trần Thị Vân Anh</v>
      </c>
      <c r="AE127" s="126" t="str">
        <f>VLOOKUP(A127,[5]Sheet1!$A$1:$L$146,12,0)</f>
        <v>ngày 24 tháng 12 năm 2020</v>
      </c>
      <c r="AF127" s="119" t="e">
        <f>VLOOKUP(A127,'DS 4.2020'!A135:AF285,32,)</f>
        <v>#N/A</v>
      </c>
      <c r="AG127" s="119" t="e">
        <f>VLOOKUP(A127,'DS 4.2020'!A135:AG285,33,0)</f>
        <v>#N/A</v>
      </c>
      <c r="AH127" s="133"/>
      <c r="AJ127" s="2" t="e">
        <f>VLOOKUP(A128,[1]QLKT!$AA$10:$AC$111,3,0)</f>
        <v>#N/A</v>
      </c>
      <c r="AK127" s="2"/>
    </row>
    <row r="128" spans="1:37" ht="66">
      <c r="A128" s="21" t="str">
        <f t="shared" si="2"/>
        <v>Hứa Minh Trang 04/03/1991</v>
      </c>
      <c r="B128" s="119">
        <v>122</v>
      </c>
      <c r="C128" s="125">
        <f>VLOOKUP(A128,'[2]tong 2 dot'!$A$7:$C$359,3,0)</f>
        <v>18057741</v>
      </c>
      <c r="D128" s="121" t="s">
        <v>982</v>
      </c>
      <c r="E128" s="122" t="s">
        <v>501</v>
      </c>
      <c r="F128" s="123"/>
      <c r="G128" s="124" t="s">
        <v>983</v>
      </c>
      <c r="H128" s="119" t="str">
        <f>VLOOKUP(A128,'[2]tong 2 dot'!$A$7:$G$379,7,0)</f>
        <v>Hà Nội</v>
      </c>
      <c r="I128" s="119" t="str">
        <f>VLOOKUP(A128,'[2]tong 2 dot'!$A$7:$E$379,5,0)</f>
        <v>Nữ</v>
      </c>
      <c r="J128" s="119" t="s">
        <v>660</v>
      </c>
      <c r="K128" s="119" t="str">
        <f>VLOOKUP(A128,'[2]tong 2 dot'!$A$7:$J$379,10,0)</f>
        <v>QH-2018-E</v>
      </c>
      <c r="L128" s="119">
        <v>8340201</v>
      </c>
      <c r="M128" s="126" t="s">
        <v>575</v>
      </c>
      <c r="N128" s="126" t="s">
        <v>1208</v>
      </c>
      <c r="O128" s="119" t="str">
        <f>VLOOKUP(A128,'[3]fie nguon'!$C$2:$L$348,10,0)</f>
        <v>Huy động vốn tiền gửi tại Ngân hàng TMCP Đầu tư và Phát triển Việt Nam - Chi nhánh Mỹ Đình</v>
      </c>
      <c r="P128" s="119" t="str">
        <f>VLOOKUP(A128,'[3]fie nguon'!$C$2:$N$348,12,0)</f>
        <v>PGS.TS. Lê Trung Thành</v>
      </c>
      <c r="Q128" s="119" t="str">
        <f>VLOOKUP(A128,'[3]fie nguon'!$C$2:$O$348,13,0)</f>
        <v xml:space="preserve"> Trường ĐH Kinh tế, ĐHQG Hà Nội</v>
      </c>
      <c r="R128" s="119" t="str">
        <f>VLOOKUP(A128,'[3]fie nguon'!$C$2:$T$349,18,0)</f>
        <v>686/QĐ-ĐHKT ngày 19/03/2020</v>
      </c>
      <c r="S128" s="126">
        <v>2.81</v>
      </c>
      <c r="T128" s="128"/>
      <c r="U128" s="129">
        <v>8.1999999999999993</v>
      </c>
      <c r="V128" s="130"/>
      <c r="W128" s="126" t="s">
        <v>33</v>
      </c>
      <c r="X128" s="119" t="str">
        <f>VLOOKUP(A128,'[2]tong 2 dot'!$A$7:$K$379,11,0)</f>
        <v>3286/QĐ-ĐHKT ngày 7/12/2018</v>
      </c>
      <c r="Y128" s="128" t="str">
        <f>VLOOKUP(A128,[5]Sheet1!$A$1:$M$145,13,0)</f>
        <v>3823 /QĐ-ĐHKT ngày 11 tháng 12 năm 2020</v>
      </c>
      <c r="Z128" s="126" t="str">
        <f>VLOOKUP(A128,[5]Sheet1!$A$1:$E$145,5,0)</f>
        <v>PGS.TS. Trịnh Thị Hoa Mai</v>
      </c>
      <c r="AA128" s="126" t="str">
        <f>VLOOKUP(A128,[5]Sheet1!$A$1:$F$145,6,0)</f>
        <v>TS. Trần Thị Vân Anh</v>
      </c>
      <c r="AB128" s="126" t="str">
        <f>VLOOKUP(A128,[5]Sheet1!$A$1:$G$145,7,0)</f>
        <v>PGS.TS. Nguyễn Thanh Phương</v>
      </c>
      <c r="AC128" s="126" t="str">
        <f>VLOOKUP(A128,[5]Sheet1!$A$1:$H$145,8,0)</f>
        <v>TS. Vũ Thị Loan</v>
      </c>
      <c r="AD128" s="126" t="str">
        <f>VLOOKUP(A128,[5]Sheet1!$A$1:$I$145,9,0)</f>
        <v>PGS.TS. Mai Thu Hiền</v>
      </c>
      <c r="AE128" s="126" t="str">
        <f>VLOOKUP(A128,[5]Sheet1!$A$1:$L$146,12,0)</f>
        <v>ngày 24 tháng 12 năm 2020</v>
      </c>
      <c r="AF128" s="119" t="e">
        <f>VLOOKUP(A128,'DS 4.2020'!A136:AF286,32,)</f>
        <v>#N/A</v>
      </c>
      <c r="AG128" s="119" t="e">
        <f>VLOOKUP(A128,'DS 4.2020'!A136:AG286,33,0)</f>
        <v>#N/A</v>
      </c>
      <c r="AH128" s="133"/>
      <c r="AJ128" s="2" t="e">
        <f>VLOOKUP(A129,[1]QLKT!$AA$10:$AC$111,3,0)</f>
        <v>#N/A</v>
      </c>
      <c r="AK128" s="2"/>
    </row>
    <row r="129" spans="1:37" ht="132">
      <c r="A129" s="21" t="str">
        <f t="shared" si="2"/>
        <v>Nguyễn Thị Huyền Trang 25/07/1993</v>
      </c>
      <c r="B129" s="119">
        <v>123</v>
      </c>
      <c r="C129" s="125">
        <v>16055010</v>
      </c>
      <c r="D129" s="121" t="s">
        <v>1015</v>
      </c>
      <c r="E129" s="122" t="s">
        <v>501</v>
      </c>
      <c r="F129" s="123" t="s">
        <v>1016</v>
      </c>
      <c r="G129" s="124" t="s">
        <v>1017</v>
      </c>
      <c r="H129" s="119" t="s">
        <v>411</v>
      </c>
      <c r="I129" s="119" t="s">
        <v>38</v>
      </c>
      <c r="J129" s="119" t="s">
        <v>970</v>
      </c>
      <c r="K129" s="119" t="s">
        <v>116</v>
      </c>
      <c r="L129" s="119">
        <v>8310106</v>
      </c>
      <c r="M129" s="126"/>
      <c r="N129" s="126" t="s">
        <v>1269</v>
      </c>
      <c r="O129" s="119" t="s">
        <v>1019</v>
      </c>
      <c r="P129" s="119" t="s">
        <v>1020</v>
      </c>
      <c r="Q129" s="119" t="s">
        <v>601</v>
      </c>
      <c r="R129" s="119" t="s">
        <v>1021</v>
      </c>
      <c r="S129" s="126">
        <v>3.43</v>
      </c>
      <c r="T129" s="128"/>
      <c r="U129" s="129">
        <v>8.5</v>
      </c>
      <c r="V129" s="130" t="e">
        <v>#N/A</v>
      </c>
      <c r="W129" s="126" t="s">
        <v>1271</v>
      </c>
      <c r="X129" s="119" t="s">
        <v>979</v>
      </c>
      <c r="Y129" s="128" t="str">
        <f>VLOOKUP(A129,[5]Sheet1!$A$1:$M$145,13,0)</f>
        <v>3742 /QĐ-ĐHKT ngày 8 tháng 12 năm 2020</v>
      </c>
      <c r="Z129" s="126" t="str">
        <f>VLOOKUP(A129,[5]Sheet1!$A$1:$E$145,5,0)</f>
        <v>PGS.TS. Hà Văn Hội</v>
      </c>
      <c r="AA129" s="126" t="str">
        <f>VLOOKUP(A129,[5]Sheet1!$A$1:$F$145,6,0)</f>
        <v>PGS.TS. Nguyễn Xuân Thiên</v>
      </c>
      <c r="AB129" s="126" t="str">
        <f>VLOOKUP(A129,[5]Sheet1!$A$1:$G$145,7,0)</f>
        <v>PGS.TS. Trần Văn Tùng</v>
      </c>
      <c r="AC129" s="126" t="str">
        <f>VLOOKUP(A129,[5]Sheet1!$A$1:$H$145,8,0)</f>
        <v>TS. Nguyễn Thị Vũ Hà</v>
      </c>
      <c r="AD129" s="126" t="str">
        <f>VLOOKUP(A129,[5]Sheet1!$A$1:$I$145,9,0)</f>
        <v>PGS.TS. Bùi Thị Lý</v>
      </c>
      <c r="AE129" s="126" t="str">
        <f>VLOOKUP(A129,[5]Sheet1!$A$1:$L$146,12,0)</f>
        <v>ngày 23 tháng 12 năm 2020</v>
      </c>
      <c r="AF129" s="119" t="e">
        <f>VLOOKUP(A129,'DS 4.2020'!A137:AF287,32,)</f>
        <v>#N/A</v>
      </c>
      <c r="AG129" s="119" t="e">
        <f>VLOOKUP(A129,'DS 4.2020'!A137:AG287,33,0)</f>
        <v>#N/A</v>
      </c>
      <c r="AH129" s="133"/>
      <c r="AJ129" s="2" t="e">
        <f>VLOOKUP(A130,[1]QLKT!$AA$10:$AC$111,3,0)</f>
        <v>#N/A</v>
      </c>
      <c r="AK129" s="2"/>
    </row>
    <row r="130" spans="1:37" ht="66">
      <c r="A130" s="21" t="str">
        <f t="shared" si="2"/>
        <v>Nguyễn Thị Thùy Trang 07/12/1980</v>
      </c>
      <c r="B130" s="119">
        <v>124</v>
      </c>
      <c r="C130" s="125">
        <v>18057581</v>
      </c>
      <c r="D130" s="121" t="s">
        <v>500</v>
      </c>
      <c r="E130" s="122" t="s">
        <v>501</v>
      </c>
      <c r="F130" s="123"/>
      <c r="G130" s="124" t="s">
        <v>502</v>
      </c>
      <c r="H130" s="119" t="s">
        <v>503</v>
      </c>
      <c r="I130" s="119" t="s">
        <v>38</v>
      </c>
      <c r="J130" s="119" t="s">
        <v>40</v>
      </c>
      <c r="K130" s="119" t="s">
        <v>47</v>
      </c>
      <c r="L130" s="119">
        <v>8340410</v>
      </c>
      <c r="M130" s="126" t="s">
        <v>41</v>
      </c>
      <c r="N130" s="126" t="s">
        <v>1208</v>
      </c>
      <c r="O130" s="119" t="s">
        <v>504</v>
      </c>
      <c r="P130" s="119" t="s">
        <v>505</v>
      </c>
      <c r="Q130" s="119" t="s">
        <v>506</v>
      </c>
      <c r="R130" s="119" t="s">
        <v>507</v>
      </c>
      <c r="S130" s="126">
        <v>3.16</v>
      </c>
      <c r="T130" s="128"/>
      <c r="U130" s="129">
        <v>9</v>
      </c>
      <c r="V130" s="130"/>
      <c r="W130" s="126" t="s">
        <v>33</v>
      </c>
      <c r="X130" s="119" t="s">
        <v>79</v>
      </c>
      <c r="Y130" s="128" t="str">
        <f>VLOOKUP(A130,[5]Sheet1!$A$1:$M$145,13,0)</f>
        <v>3973 /QĐ-ĐHKT ngày 21 tháng 12 năm 2020</v>
      </c>
      <c r="Z130" s="126" t="str">
        <f>VLOOKUP(A130,[5]Sheet1!$A$1:$E$145,5,0)</f>
        <v>PGS.TS. Trần Đức Hiệp</v>
      </c>
      <c r="AA130" s="126" t="str">
        <f>VLOOKUP(A130,[5]Sheet1!$A$1:$F$145,6,0)</f>
        <v>TS. Nguyễn Thị Thu Hoài</v>
      </c>
      <c r="AB130" s="126" t="str">
        <f>VLOOKUP(A130,[5]Sheet1!$A$1:$G$145,7,0)</f>
        <v>TS. Lê Kim Sa</v>
      </c>
      <c r="AC130" s="126" t="str">
        <f>VLOOKUP(A130,[5]Sheet1!$A$1:$H$145,8,0)</f>
        <v>TS. Đào Thị Thu Trang</v>
      </c>
      <c r="AD130" s="126" t="str">
        <f>VLOOKUP(A130,[5]Sheet1!$A$1:$I$145,9,0)</f>
        <v>PGS.TS. Lê Xuân Bá</v>
      </c>
      <c r="AE130" s="126" t="str">
        <f>VLOOKUP(A130,[5]Sheet1!$A$1:$L$146,12,0)</f>
        <v>ngày 4 tháng 1 năm 2021</v>
      </c>
      <c r="AF130" s="119" t="e">
        <f>VLOOKUP(A130,'DS 4.2020'!A138:AF288,32,)</f>
        <v>#N/A</v>
      </c>
      <c r="AG130" s="119" t="e">
        <f>VLOOKUP(A130,'DS 4.2020'!A138:AG288,33,0)</f>
        <v>#N/A</v>
      </c>
      <c r="AH130" s="133"/>
      <c r="AJ130" s="2" t="e">
        <f>VLOOKUP(A131,[1]QLKT!$AA$10:$AC$111,3,0)</f>
        <v>#N/A</v>
      </c>
      <c r="AK130" s="2"/>
    </row>
    <row r="131" spans="1:37" ht="66">
      <c r="A131" s="21" t="str">
        <f t="shared" si="2"/>
        <v>Nguyễn Thu Trang 16/11/1994</v>
      </c>
      <c r="B131" s="119">
        <v>125</v>
      </c>
      <c r="C131" s="125">
        <f>VLOOKUP(A131,'[2]tong 2 dot'!$A$7:$C$359,3,0)</f>
        <v>18057648</v>
      </c>
      <c r="D131" s="121" t="s">
        <v>281</v>
      </c>
      <c r="E131" s="122" t="s">
        <v>501</v>
      </c>
      <c r="F131" s="123"/>
      <c r="G131" s="124" t="s">
        <v>512</v>
      </c>
      <c r="H131" s="119" t="str">
        <f>VLOOKUP(A131,'[2]tong 2 dot'!$A$7:$G$379,7,0)</f>
        <v>Hà Nội</v>
      </c>
      <c r="I131" s="119" t="str">
        <f>VLOOKUP(A131,'[2]tong 2 dot'!$A$7:$E$379,5,0)</f>
        <v>Nữ</v>
      </c>
      <c r="J131" s="119" t="s">
        <v>970</v>
      </c>
      <c r="K131" s="119" t="str">
        <f>VLOOKUP(A131,'[2]tong 2 dot'!$A$7:$J$379,10,0)</f>
        <v>QH-2018-E</v>
      </c>
      <c r="L131" s="119">
        <v>8310106</v>
      </c>
      <c r="M131" s="126" t="s">
        <v>337</v>
      </c>
      <c r="N131" s="126" t="s">
        <v>1208</v>
      </c>
      <c r="O131" s="119" t="str">
        <f>VLOOKUP(A131,'[3]fie nguon'!$C$2:$L$348,10,0)</f>
        <v>Thúc đẩy xuất khẩu gỗ Việt Nam sang thị trường Nhật Bản</v>
      </c>
      <c r="P131" s="119" t="str">
        <f>VLOOKUP(A131,'[3]fie nguon'!$C$2:$N$348,12,0)</f>
        <v>TS. Nguyễn Tiến Minh</v>
      </c>
      <c r="Q131" s="119" t="str">
        <f>VLOOKUP(A131,'[3]fie nguon'!$C$2:$O$348,13,0)</f>
        <v xml:space="preserve"> Trường ĐH Kinh tế, ĐHQG Hà Nội</v>
      </c>
      <c r="R131" s="119" t="str">
        <f>VLOOKUP(A131,'[3]fie nguon'!$C$2:$T$349,18,0)</f>
        <v>704/QĐ-ĐHKT ngày 19/03/2020</v>
      </c>
      <c r="S131" s="126">
        <v>3.27</v>
      </c>
      <c r="T131" s="128"/>
      <c r="U131" s="129">
        <v>8.9</v>
      </c>
      <c r="V131" s="130"/>
      <c r="W131" s="126" t="s">
        <v>33</v>
      </c>
      <c r="X131" s="119" t="str">
        <f>VLOOKUP(A131,'[2]tong 2 dot'!$A$7:$K$379,11,0)</f>
        <v>3286/QĐ-ĐHKT ngày 7/12/2018</v>
      </c>
      <c r="Y131" s="128" t="str">
        <f>VLOOKUP(A131,[5]Sheet1!$A$1:$M$145,13,0)</f>
        <v>3741 /QĐ-ĐHKT ngày 8 tháng 12 năm 2020</v>
      </c>
      <c r="Z131" s="126" t="str">
        <f>VLOOKUP(A131,[5]Sheet1!$A$1:$E$145,5,0)</f>
        <v>PGS.TS. Hà Văn Hội</v>
      </c>
      <c r="AA131" s="126" t="str">
        <f>VLOOKUP(A131,[5]Sheet1!$A$1:$F$145,6,0)</f>
        <v>PGS.TS. Bùi Thị Lý</v>
      </c>
      <c r="AB131" s="126" t="str">
        <f>VLOOKUP(A131,[5]Sheet1!$A$1:$G$145,7,0)</f>
        <v>PGS.TS. Trần Văn Tùng</v>
      </c>
      <c r="AC131" s="126" t="str">
        <f>VLOOKUP(A131,[5]Sheet1!$A$1:$H$145,8,0)</f>
        <v>TS. Nguyễn Thị Vũ Hà</v>
      </c>
      <c r="AD131" s="126" t="str">
        <f>VLOOKUP(A131,[5]Sheet1!$A$1:$I$145,9,0)</f>
        <v>PGS.TS. Nguyễn Xuân Thiên</v>
      </c>
      <c r="AE131" s="126" t="str">
        <f>VLOOKUP(A131,[5]Sheet1!$A$1:$L$146,12,0)</f>
        <v>ngày 23 tháng 12 năm 2020</v>
      </c>
      <c r="AF131" s="119" t="e">
        <f>VLOOKUP(A131,'DS 4.2020'!A139:AF289,32,)</f>
        <v>#N/A</v>
      </c>
      <c r="AG131" s="119" t="e">
        <f>VLOOKUP(A131,'DS 4.2020'!A139:AG289,33,0)</f>
        <v>#N/A</v>
      </c>
      <c r="AH131" s="133"/>
      <c r="AJ131" s="2" t="e">
        <f>VLOOKUP(A132,[1]QLKT!$AA$10:$AC$111,3,0)</f>
        <v>#N/A</v>
      </c>
      <c r="AK131" s="2"/>
    </row>
    <row r="132" spans="1:37" ht="66">
      <c r="A132" s="21" t="str">
        <f t="shared" si="2"/>
        <v>Nguyễn Thùy Trang 03/02/1991</v>
      </c>
      <c r="B132" s="119">
        <v>126</v>
      </c>
      <c r="C132" s="125">
        <f>VLOOKUP(A132,'[2]tong 2 dot'!$A$7:$C$359,3,0)</f>
        <v>18057742</v>
      </c>
      <c r="D132" s="121" t="s">
        <v>561</v>
      </c>
      <c r="E132" s="122" t="s">
        <v>501</v>
      </c>
      <c r="F132" s="123"/>
      <c r="G132" s="124" t="s">
        <v>562</v>
      </c>
      <c r="H132" s="119" t="str">
        <f>VLOOKUP(A132,'[2]tong 2 dot'!$A$7:$G$379,7,0)</f>
        <v>Hà Nội</v>
      </c>
      <c r="I132" s="119" t="str">
        <f>VLOOKUP(A132,'[2]tong 2 dot'!$A$7:$E$379,5,0)</f>
        <v>Nữ</v>
      </c>
      <c r="J132" s="119" t="s">
        <v>660</v>
      </c>
      <c r="K132" s="119" t="str">
        <f>VLOOKUP(A132,'[2]tong 2 dot'!$A$7:$J$379,10,0)</f>
        <v>QH-2018-E</v>
      </c>
      <c r="L132" s="119">
        <v>8340201</v>
      </c>
      <c r="M132" s="126"/>
      <c r="N132" s="126" t="s">
        <v>1208</v>
      </c>
      <c r="O132" s="119" t="str">
        <f>VLOOKUP(A132,'[3]fie nguon'!$C$2:$L$348,10,0)</f>
        <v>Quản trị dòng tiền tại công ty TNHH Phân phối Công nghệ và Dịch vụ mới Rồng Việt</v>
      </c>
      <c r="P132" s="119" t="str">
        <f>VLOOKUP(A132,'[3]fie nguon'!$C$2:$N$348,12,0)</f>
        <v>TS. Đỗ Hồng Nhung</v>
      </c>
      <c r="Q132" s="119" t="str">
        <f>VLOOKUP(A132,'[3]fie nguon'!$C$2:$O$348,13,0)</f>
        <v>Trường ĐH Kinh tế Quốc dân</v>
      </c>
      <c r="R132" s="119" t="str">
        <f>VLOOKUP(A132,'[3]fie nguon'!$C$2:$T$349,18,0)</f>
        <v>687/QĐ-ĐHKT ngày 19/03/2020</v>
      </c>
      <c r="S132" s="126">
        <v>3.27</v>
      </c>
      <c r="T132" s="128"/>
      <c r="U132" s="129">
        <v>8.5</v>
      </c>
      <c r="V132" s="130"/>
      <c r="W132" s="126" t="s">
        <v>37</v>
      </c>
      <c r="X132" s="119" t="str">
        <f>VLOOKUP(A132,'[2]tong 2 dot'!$A$7:$K$379,11,0)</f>
        <v>3286/QĐ-ĐHKT ngày 7/12/2018</v>
      </c>
      <c r="Y132" s="128" t="str">
        <f>VLOOKUP(A132,[5]Sheet1!$A$1:$M$145,13,0)</f>
        <v>3824 /QĐ-ĐHKT ngày 11 tháng 12 năm 2020</v>
      </c>
      <c r="Z132" s="126" t="str">
        <f>VLOOKUP(A132,[5]Sheet1!$A$1:$E$145,5,0)</f>
        <v>PGS.TS. Trịnh Thị Hoa Mai</v>
      </c>
      <c r="AA132" s="126" t="str">
        <f>VLOOKUP(A132,[5]Sheet1!$A$1:$F$145,6,0)</f>
        <v>PGS.TS. Nguyễn Thanh Phương</v>
      </c>
      <c r="AB132" s="126" t="str">
        <f>VLOOKUP(A132,[5]Sheet1!$A$1:$G$145,7,0)</f>
        <v>PGS.TS. Mai Thu Hiền</v>
      </c>
      <c r="AC132" s="126" t="str">
        <f>VLOOKUP(A132,[5]Sheet1!$A$1:$H$145,8,0)</f>
        <v>TS. Vũ Thị Loan</v>
      </c>
      <c r="AD132" s="126" t="str">
        <f>VLOOKUP(A132,[5]Sheet1!$A$1:$I$145,9,0)</f>
        <v>TS. Trần Thị Vân Anh</v>
      </c>
      <c r="AE132" s="126" t="str">
        <f>VLOOKUP(A132,[5]Sheet1!$A$1:$L$146,12,0)</f>
        <v>ngày 24 tháng 12 năm 2020</v>
      </c>
      <c r="AF132" s="119" t="e">
        <f>VLOOKUP(A132,'DS 4.2020'!A140:AF290,32,)</f>
        <v>#N/A</v>
      </c>
      <c r="AG132" s="119" t="e">
        <f>VLOOKUP(A132,'DS 4.2020'!A140:AG290,33,0)</f>
        <v>#N/A</v>
      </c>
      <c r="AH132" s="133"/>
      <c r="AJ132" s="2" t="e">
        <f>VLOOKUP(A133,[1]QLKT!$AA$10:$AC$111,3,0)</f>
        <v>#N/A</v>
      </c>
      <c r="AK132" s="2"/>
    </row>
    <row r="133" spans="1:37" ht="66">
      <c r="A133" s="21" t="str">
        <f t="shared" si="2"/>
        <v>Trần Thị Kim Trang 18/04/1983</v>
      </c>
      <c r="B133" s="119">
        <v>127</v>
      </c>
      <c r="C133" s="125">
        <f>VLOOKUP(A133,'[2]tong 2 dot'!$A$7:$C$359,3,0)</f>
        <v>18057677</v>
      </c>
      <c r="D133" s="121" t="s">
        <v>540</v>
      </c>
      <c r="E133" s="122" t="s">
        <v>501</v>
      </c>
      <c r="F133" s="123"/>
      <c r="G133" s="124" t="s">
        <v>541</v>
      </c>
      <c r="H133" s="119" t="str">
        <f>VLOOKUP(A133,'[2]tong 2 dot'!$A$7:$G$379,7,0)</f>
        <v>Hà Giang</v>
      </c>
      <c r="I133" s="119" t="str">
        <f>VLOOKUP(A133,'[2]tong 2 dot'!$A$7:$E$379,5,0)</f>
        <v>Nữ</v>
      </c>
      <c r="J133" s="119" t="str">
        <f>VLOOKUP(A133,'[2]tong 2 dot'!$A$7:$H$379,8,0)</f>
        <v>Kế toán</v>
      </c>
      <c r="K133" s="119" t="str">
        <f>VLOOKUP(A133,'[2]tong 2 dot'!$A$7:$J$379,10,0)</f>
        <v>QH-2018-E</v>
      </c>
      <c r="L133" s="119">
        <v>8340301</v>
      </c>
      <c r="M133" s="119" t="s">
        <v>292</v>
      </c>
      <c r="N133" s="126" t="s">
        <v>1208</v>
      </c>
      <c r="O133" s="119" t="s">
        <v>542</v>
      </c>
      <c r="P133" s="119" t="str">
        <f>VLOOKUP(A133,'[3]fie nguon'!$C$2:$N$348,12,0)</f>
        <v>TS. Trần Thế Nữ</v>
      </c>
      <c r="Q133" s="119" t="str">
        <f>VLOOKUP(A133,'[3]fie nguon'!$C$2:$O$348,13,0)</f>
        <v xml:space="preserve"> Trường ĐH Kinh tế, ĐHQG Hà Nội</v>
      </c>
      <c r="R133" s="119" t="str">
        <f>VLOOKUP(A133,'[3]fie nguon'!$C$2:$T$349,18,0)</f>
        <v>656/QĐ-ĐHKT ngày 19/03/2020</v>
      </c>
      <c r="S133" s="126">
        <v>3.38</v>
      </c>
      <c r="T133" s="128"/>
      <c r="U133" s="129">
        <v>8.6</v>
      </c>
      <c r="V133" s="130"/>
      <c r="W133" s="126" t="s">
        <v>33</v>
      </c>
      <c r="X133" s="119" t="str">
        <f>VLOOKUP(A133,'[2]tong 2 dot'!$A$7:$K$379,11,0)</f>
        <v>3286/QĐ-ĐHKT ngày 7/12/2018</v>
      </c>
      <c r="Y133" s="128" t="str">
        <f>VLOOKUP(A133,[5]Sheet1!$A$1:$M$145,13,0)</f>
        <v>3755 /QĐ-ĐHKT ngày 8 tháng 12 năm 2020</v>
      </c>
      <c r="Z133" s="126" t="str">
        <f>VLOOKUP(A133,[5]Sheet1!$A$1:$E$145,5,0)</f>
        <v>TS. Phạm Minh Tuấn</v>
      </c>
      <c r="AA133" s="126" t="str">
        <f>VLOOKUP(A133,[5]Sheet1!$A$1:$F$145,6,0)</f>
        <v>PGS.TS. Nguyễn Thị Thu Hằng</v>
      </c>
      <c r="AB133" s="126" t="str">
        <f>VLOOKUP(A133,[5]Sheet1!$A$1:$G$145,7,0)</f>
        <v>PGS.TS. Mai Ngọc Anh</v>
      </c>
      <c r="AC133" s="126" t="str">
        <f>VLOOKUP(A133,[5]Sheet1!$A$1:$H$145,8,0)</f>
        <v>TS. Đỗ Kiều Oanh</v>
      </c>
      <c r="AD133" s="126" t="str">
        <f>VLOOKUP(A133,[5]Sheet1!$A$1:$I$145,9,0)</f>
        <v>TS. Nguyễn Thị Hương Liên</v>
      </c>
      <c r="AE133" s="126" t="str">
        <f>VLOOKUP(A133,[5]Sheet1!$A$1:$L$146,12,0)</f>
        <v>ngày 23 tháng 12 năm 2020</v>
      </c>
      <c r="AF133" s="119" t="e">
        <f>VLOOKUP(A133,'DS 4.2020'!A141:AF291,32,)</f>
        <v>#N/A</v>
      </c>
      <c r="AG133" s="119" t="e">
        <f>VLOOKUP(A133,'DS 4.2020'!A141:AG291,33,0)</f>
        <v>#N/A</v>
      </c>
      <c r="AH133" s="133"/>
      <c r="AJ133" s="2" t="e">
        <f>VLOOKUP(A134,[1]QLKT!$AA$10:$AC$111,3,0)</f>
        <v>#N/A</v>
      </c>
      <c r="AK133" s="2"/>
    </row>
    <row r="134" spans="1:37" ht="66">
      <c r="A134" s="21" t="str">
        <f t="shared" si="2"/>
        <v>Nguyễn Thị Ngọc Trinh 04/12/1985</v>
      </c>
      <c r="B134" s="119">
        <v>128</v>
      </c>
      <c r="C134" s="125">
        <f>VLOOKUP(A134,'[2]tong 2 dot'!$A$7:$C$359,3,0)</f>
        <v>18057678</v>
      </c>
      <c r="D134" s="121" t="s">
        <v>390</v>
      </c>
      <c r="E134" s="122" t="s">
        <v>391</v>
      </c>
      <c r="F134" s="123"/>
      <c r="G134" s="124" t="s">
        <v>392</v>
      </c>
      <c r="H134" s="119" t="str">
        <f>VLOOKUP(A134,'[2]tong 2 dot'!$A$7:$G$379,7,0)</f>
        <v>Tiền Giang</v>
      </c>
      <c r="I134" s="119" t="str">
        <f>VLOOKUP(A134,'[2]tong 2 dot'!$A$7:$E$379,5,0)</f>
        <v>Nữ</v>
      </c>
      <c r="J134" s="119" t="str">
        <f>VLOOKUP(A134,'[2]tong 2 dot'!$A$7:$H$379,8,0)</f>
        <v>Kế toán</v>
      </c>
      <c r="K134" s="119" t="str">
        <f>VLOOKUP(A134,'[2]tong 2 dot'!$A$7:$J$379,10,0)</f>
        <v>QH-2018-E</v>
      </c>
      <c r="L134" s="119">
        <v>8340301</v>
      </c>
      <c r="M134" s="126" t="s">
        <v>292</v>
      </c>
      <c r="N134" s="126" t="s">
        <v>1208</v>
      </c>
      <c r="O134" s="119" t="str">
        <f>VLOOKUP(A134,'[3]fie nguon'!$C$2:$L$348,10,0)</f>
        <v>Vận dụng thẻ điểm cân bằng đánh giá hiệu quả hoạt động tại Trung tâm kinh doanh VNPT Tiền Giang</v>
      </c>
      <c r="P134" s="119" t="str">
        <f>VLOOKUP(A134,'[3]fie nguon'!$C$2:$N$348,12,0)</f>
        <v>TS. Nguyễn Thị Hương Liên</v>
      </c>
      <c r="Q134" s="119" t="str">
        <f>VLOOKUP(A134,'[3]fie nguon'!$C$2:$O$348,13,0)</f>
        <v xml:space="preserve"> Trường ĐH Kinh tế, ĐHQG Hà Nội</v>
      </c>
      <c r="R134" s="119" t="str">
        <f>VLOOKUP(A134,'[3]fie nguon'!$C$2:$T$349,18,0)</f>
        <v>647/QĐ-ĐHKT ngày 19/03/2020</v>
      </c>
      <c r="S134" s="126">
        <v>3.4</v>
      </c>
      <c r="T134" s="128"/>
      <c r="U134" s="129">
        <v>8.6999999999999993</v>
      </c>
      <c r="V134" s="130"/>
      <c r="W134" s="126" t="s">
        <v>33</v>
      </c>
      <c r="X134" s="119" t="str">
        <f>VLOOKUP(A134,'[2]tong 2 dot'!$A$7:$K$379,11,0)</f>
        <v>3286/QĐ-ĐHKT ngày 7/12/2018</v>
      </c>
      <c r="Y134" s="128" t="str">
        <f>VLOOKUP(A134,[5]Sheet1!$A$1:$M$145,13,0)</f>
        <v>3759 /QĐ-ĐHKT ngày 8 tháng 12 năm 2020</v>
      </c>
      <c r="Z134" s="126" t="str">
        <f>VLOOKUP(A134,[5]Sheet1!$A$1:$E$145,5,0)</f>
        <v>PGS.TS. Nguyễn Hữu Ánh </v>
      </c>
      <c r="AA134" s="126" t="str">
        <f>VLOOKUP(A134,[5]Sheet1!$A$1:$F$145,6,0)</f>
        <v>TS. Nguyễn Thị Diệu Thu</v>
      </c>
      <c r="AB134" s="126" t="str">
        <f>VLOOKUP(A134,[5]Sheet1!$A$1:$G$145,7,0)</f>
        <v>TS. Phan Thị Anh Đào </v>
      </c>
      <c r="AC134" s="126" t="str">
        <f>VLOOKUP(A134,[5]Sheet1!$A$1:$H$145,8,0)</f>
        <v>TS. Nguyễn Thị Thanh Hải</v>
      </c>
      <c r="AD134" s="126" t="str">
        <f>VLOOKUP(A134,[5]Sheet1!$A$1:$I$145,9,0)</f>
        <v>TS. Trần Thế Nữ</v>
      </c>
      <c r="AE134" s="126" t="str">
        <f>VLOOKUP(A134,[5]Sheet1!$A$1:$L$146,12,0)</f>
        <v>ngày 26 tháng 12 năm 2020</v>
      </c>
      <c r="AF134" s="119" t="e">
        <f>VLOOKUP(A134,'DS 4.2020'!A142:AF292,32,)</f>
        <v>#N/A</v>
      </c>
      <c r="AG134" s="119" t="e">
        <f>VLOOKUP(A134,'DS 4.2020'!A142:AG292,33,0)</f>
        <v>#N/A</v>
      </c>
      <c r="AH134" s="133"/>
      <c r="AJ134" s="2" t="e">
        <f>VLOOKUP(A135,[1]QLKT!$AA$10:$AC$111,3,0)</f>
        <v>#N/A</v>
      </c>
      <c r="AK134" s="2"/>
    </row>
    <row r="135" spans="1:37" ht="132">
      <c r="A135" s="21" t="str">
        <f t="shared" si="2"/>
        <v>Dương Quang Trung 01/09/1975</v>
      </c>
      <c r="B135" s="119">
        <v>129</v>
      </c>
      <c r="C135" s="125">
        <v>16055065</v>
      </c>
      <c r="D135" s="121" t="s">
        <v>1091</v>
      </c>
      <c r="E135" s="122" t="s">
        <v>308</v>
      </c>
      <c r="F135" s="123" t="s">
        <v>1092</v>
      </c>
      <c r="G135" s="124" t="s">
        <v>1093</v>
      </c>
      <c r="H135" s="119" t="s">
        <v>748</v>
      </c>
      <c r="I135" s="119" t="s">
        <v>35</v>
      </c>
      <c r="J135" s="119" t="s">
        <v>1094</v>
      </c>
      <c r="K135" s="119" t="s">
        <v>116</v>
      </c>
      <c r="L135" s="119">
        <v>8340101</v>
      </c>
      <c r="M135" s="126"/>
      <c r="N135" s="126" t="s">
        <v>1208</v>
      </c>
      <c r="O135" s="119" t="s">
        <v>1095</v>
      </c>
      <c r="P135" s="119" t="s">
        <v>833</v>
      </c>
      <c r="Q135" s="119" t="s">
        <v>120</v>
      </c>
      <c r="R135" s="119" t="s">
        <v>1096</v>
      </c>
      <c r="S135" s="126">
        <v>2.56</v>
      </c>
      <c r="T135" s="128"/>
      <c r="U135" s="129">
        <v>8.6</v>
      </c>
      <c r="V135" s="130" t="e">
        <v>#N/A</v>
      </c>
      <c r="W135" s="126" t="s">
        <v>33</v>
      </c>
      <c r="X135" s="119" t="s">
        <v>979</v>
      </c>
      <c r="Y135" s="128" t="str">
        <f>VLOOKUP(A135,[5]Sheet1!$A$1:$M$145,13,0)</f>
        <v>3860 /QĐ-ĐHKT ngày 14 tháng 12 năm 2020</v>
      </c>
      <c r="Z135" s="126" t="str">
        <f>VLOOKUP(A135,[5]Sheet1!$A$1:$E$145,5,0)</f>
        <v>PGS.TS. Hoàng Văn Hải</v>
      </c>
      <c r="AA135" s="126" t="str">
        <f>VLOOKUP(A135,[5]Sheet1!$A$1:$F$145,6,0)</f>
        <v>PGS.TS. Nguyễn Hồng Thái</v>
      </c>
      <c r="AB135" s="126" t="str">
        <f>VLOOKUP(A135,[5]Sheet1!$A$1:$G$145,7,0)</f>
        <v>TS. Đỗ Xuân Trường</v>
      </c>
      <c r="AC135" s="126" t="str">
        <f>VLOOKUP(A135,[5]Sheet1!$A$1:$H$145,8,0)</f>
        <v>TS. Đặng Thị Hương</v>
      </c>
      <c r="AD135" s="126" t="str">
        <f>VLOOKUP(A135,[5]Sheet1!$A$1:$I$145,9,0)</f>
        <v>TS. Trương Đức Thao</v>
      </c>
      <c r="AE135" s="126" t="str">
        <f>VLOOKUP(A135,[5]Sheet1!$A$1:$L$146,12,0)</f>
        <v>ngày 25 tháng 12 năm 2020</v>
      </c>
      <c r="AF135" s="119" t="str">
        <f>VLOOKUP(A135,'DS 4.2020'!A143:AF293,32,)</f>
        <v>0961756969</v>
      </c>
      <c r="AG135" s="119" t="str">
        <f>VLOOKUP(A135,'DS 4.2020'!A143:AG293,33,0)</f>
        <v>dquangtrung@gmail.com</v>
      </c>
      <c r="AH135" s="136"/>
      <c r="AJ135" s="2" t="str">
        <f>VLOOKUP(A136,[1]QLKT!$AA$10:$AC$111,3,0)</f>
        <v>a</v>
      </c>
      <c r="AK135" s="2"/>
    </row>
    <row r="136" spans="1:37" ht="66">
      <c r="A136" s="21" t="str">
        <f t="shared" si="2"/>
        <v>Nguyễn Hà Trung 12/12/1992</v>
      </c>
      <c r="B136" s="119">
        <v>130</v>
      </c>
      <c r="C136" s="125">
        <f>VLOOKUP(A136,'[2]tong 2 dot'!$A$7:$C$359,3,0)</f>
        <v>18057583</v>
      </c>
      <c r="D136" s="121" t="s">
        <v>307</v>
      </c>
      <c r="E136" s="122" t="s">
        <v>308</v>
      </c>
      <c r="F136" s="123"/>
      <c r="G136" s="124" t="s">
        <v>309</v>
      </c>
      <c r="H136" s="119" t="str">
        <f>VLOOKUP(A136,'[2]tong 2 dot'!$A$7:$G$379,7,0)</f>
        <v>Hà Nội</v>
      </c>
      <c r="I136" s="119" t="str">
        <f>VLOOKUP(A136,'[2]tong 2 dot'!$A$7:$E$379,5,0)</f>
        <v>Nam</v>
      </c>
      <c r="J136" s="119" t="s">
        <v>40</v>
      </c>
      <c r="K136" s="119" t="str">
        <f>VLOOKUP(A136,'[2]tong 2 dot'!$A$7:$J$379,10,0)</f>
        <v>QH-2018-E</v>
      </c>
      <c r="L136" s="119">
        <v>8340410</v>
      </c>
      <c r="M136" s="126" t="s">
        <v>100</v>
      </c>
      <c r="N136" s="126" t="s">
        <v>1208</v>
      </c>
      <c r="O136" s="119" t="str">
        <f>VLOOKUP(A136,'[3]fie nguon'!$C$2:$L$348,10,0)</f>
        <v>Quản lý tài chính tại công ty cổ phần may Phương Đông</v>
      </c>
      <c r="P136" s="119" t="str">
        <f>VLOOKUP(A136,'[3]fie nguon'!$C$2:$N$348,12,0)</f>
        <v>TS. Lê Thị Hồng Điệp</v>
      </c>
      <c r="Q136" s="119" t="str">
        <f>VLOOKUP(A136,'[3]fie nguon'!$C$2:$O$348,13,0)</f>
        <v xml:space="preserve"> Trường ĐH Kinh tế, ĐHQG Hà Nội</v>
      </c>
      <c r="R136" s="119" t="str">
        <f>VLOOKUP(A136,'[3]fie nguon'!$C$2:$T$349,18,0)</f>
        <v>586/QĐ-ĐHKT ngày 19/03/2020</v>
      </c>
      <c r="S136" s="126">
        <v>3.23</v>
      </c>
      <c r="T136" s="128"/>
      <c r="U136" s="129">
        <v>8.4</v>
      </c>
      <c r="V136" s="130"/>
      <c r="W136" s="126" t="s">
        <v>33</v>
      </c>
      <c r="X136" s="119" t="str">
        <f>VLOOKUP(A136,'[2]tong 2 dot'!$A$7:$K$379,11,0)</f>
        <v>3286/QĐ-ĐHKT ngày 7/12/2018</v>
      </c>
      <c r="Y136" s="128" t="str">
        <f>VLOOKUP(A136,[5]Sheet1!$A$1:$M$145,13,0)</f>
        <v>4033 /QĐ-ĐHKT ngày 21 tháng 12 năm 2020</v>
      </c>
      <c r="Z136" s="126" t="str">
        <f>VLOOKUP(A136,[5]Sheet1!$A$1:$E$145,5,0)</f>
        <v>PGS.TS. Lê Danh Tốn</v>
      </c>
      <c r="AA136" s="126" t="str">
        <f>VLOOKUP(A136,[5]Sheet1!$A$1:$F$145,6,0)</f>
        <v>PGS.TS. Đỗ Hữu Tùng</v>
      </c>
      <c r="AB136" s="126" t="str">
        <f>VLOOKUP(A136,[5]Sheet1!$A$1:$G$145,7,0)</f>
        <v>TS. Vũ Văn Hưởng</v>
      </c>
      <c r="AC136" s="126" t="str">
        <f>VLOOKUP(A136,[5]Sheet1!$A$1:$H$145,8,0)</f>
        <v>TS. Hoàng Thị Hương</v>
      </c>
      <c r="AD136" s="126" t="str">
        <f>VLOOKUP(A136,[5]Sheet1!$A$1:$I$145,9,0)</f>
        <v>TS. Nguyễn Thế Hùng.</v>
      </c>
      <c r="AE136" s="126" t="str">
        <f>VLOOKUP(A136,[5]Sheet1!$A$1:$L$146,12,0)</f>
        <v>ngày 5 tháng 1 năm 2021</v>
      </c>
      <c r="AF136" s="119" t="e">
        <f>VLOOKUP(A136,'DS 4.2020'!A144:AF294,32,)</f>
        <v>#N/A</v>
      </c>
      <c r="AG136" s="119" t="e">
        <f>VLOOKUP(A136,'DS 4.2020'!A144:AG294,33,0)</f>
        <v>#N/A</v>
      </c>
      <c r="AH136" s="136"/>
      <c r="AJ136" s="2" t="e">
        <f>VLOOKUP(A137,[1]QLKT!$AA$10:$AC$111,3,0)</f>
        <v>#N/A</v>
      </c>
      <c r="AK136" s="2"/>
    </row>
    <row r="137" spans="1:37" ht="132">
      <c r="A137" s="21" t="str">
        <f t="shared" si="2"/>
        <v>Nguyễn Hà Trung 16/03/1979</v>
      </c>
      <c r="B137" s="119">
        <v>131</v>
      </c>
      <c r="C137" s="125">
        <v>17058421</v>
      </c>
      <c r="D137" s="121" t="s">
        <v>307</v>
      </c>
      <c r="E137" s="122" t="s">
        <v>308</v>
      </c>
      <c r="F137" s="123" t="s">
        <v>1238</v>
      </c>
      <c r="G137" s="124" t="s">
        <v>1239</v>
      </c>
      <c r="H137" s="119" t="s">
        <v>42</v>
      </c>
      <c r="I137" s="119" t="s">
        <v>35</v>
      </c>
      <c r="J137" s="119" t="s">
        <v>40</v>
      </c>
      <c r="K137" s="119" t="s">
        <v>39</v>
      </c>
      <c r="L137" s="119">
        <v>8340410</v>
      </c>
      <c r="M137" s="126" t="s">
        <v>100</v>
      </c>
      <c r="N137" s="126" t="s">
        <v>1208</v>
      </c>
      <c r="O137" s="119" t="s">
        <v>1240</v>
      </c>
      <c r="P137" s="119" t="s">
        <v>1226</v>
      </c>
      <c r="Q137" s="119" t="s">
        <v>1241</v>
      </c>
      <c r="R137" s="119" t="s">
        <v>1242</v>
      </c>
      <c r="S137" s="126">
        <v>2.76</v>
      </c>
      <c r="T137" s="128"/>
      <c r="U137" s="129">
        <v>8.6</v>
      </c>
      <c r="V137" s="130"/>
      <c r="W137" s="126" t="s">
        <v>33</v>
      </c>
      <c r="X137" s="119" t="s">
        <v>45</v>
      </c>
      <c r="Y137" s="128" t="str">
        <f>VLOOKUP(A137,[5]Sheet1!$A$1:$M$145,13,0)</f>
        <v>4034 /QĐ-ĐHKT ngày 21 tháng 12 năm 2020</v>
      </c>
      <c r="Z137" s="126" t="str">
        <f>VLOOKUP(A137,[5]Sheet1!$A$1:$E$145,5,0)</f>
        <v>PGS.TS. Lê Danh Tốn</v>
      </c>
      <c r="AA137" s="126" t="str">
        <f>VLOOKUP(A137,[5]Sheet1!$A$1:$F$145,6,0)</f>
        <v>TS. Vũ Văn Hưởng</v>
      </c>
      <c r="AB137" s="126" t="str">
        <f>VLOOKUP(A137,[5]Sheet1!$A$1:$G$145,7,0)</f>
        <v>PGS.TS. Đỗ Hữu Tùng</v>
      </c>
      <c r="AC137" s="126" t="str">
        <f>VLOOKUP(A137,[5]Sheet1!$A$1:$H$145,8,0)</f>
        <v>TS. Hoàng Thị Hương</v>
      </c>
      <c r="AD137" s="126" t="str">
        <f>VLOOKUP(A137,[5]Sheet1!$A$1:$I$145,9,0)</f>
        <v>TS. Nguyễn Thế Hùng.</v>
      </c>
      <c r="AE137" s="126" t="str">
        <f>VLOOKUP(A137,[5]Sheet1!$A$1:$L$146,12,0)</f>
        <v>ngày 5 tháng 1 năm 2021</v>
      </c>
      <c r="AF137" s="119" t="str">
        <f>VLOOKUP(A137,'DS 4.2020'!A145:AF295,32,)</f>
        <v>0904236666</v>
      </c>
      <c r="AG137" s="119" t="str">
        <f>VLOOKUP(A137,'DS 4.2020'!A145:AG295,33,0)</f>
        <v>hatrungtax66@gmail.com</v>
      </c>
      <c r="AH137" s="136"/>
      <c r="AJ137" s="2" t="e">
        <f>VLOOKUP(A138,[1]QLKT!$AA$10:$AC$111,3,0)</f>
        <v>#N/A</v>
      </c>
      <c r="AK137" s="2"/>
    </row>
    <row r="138" spans="1:37" ht="132">
      <c r="A138" s="21" t="str">
        <f t="shared" si="2"/>
        <v>Nguyễn Hữu Trường 18/10/1990</v>
      </c>
      <c r="B138" s="119">
        <v>132</v>
      </c>
      <c r="C138" s="125">
        <v>16055300</v>
      </c>
      <c r="D138" s="121" t="s">
        <v>344</v>
      </c>
      <c r="E138" s="122" t="s">
        <v>345</v>
      </c>
      <c r="F138" s="123" t="s">
        <v>346</v>
      </c>
      <c r="G138" s="124" t="s">
        <v>347</v>
      </c>
      <c r="H138" s="119" t="s">
        <v>348</v>
      </c>
      <c r="I138" s="119" t="s">
        <v>35</v>
      </c>
      <c r="J138" s="119" t="s">
        <v>251</v>
      </c>
      <c r="K138" s="119" t="s">
        <v>116</v>
      </c>
      <c r="L138" s="119">
        <v>8340101</v>
      </c>
      <c r="M138" s="126"/>
      <c r="N138" s="126" t="s">
        <v>1208</v>
      </c>
      <c r="O138" s="119" t="s">
        <v>349</v>
      </c>
      <c r="P138" s="119" t="s">
        <v>350</v>
      </c>
      <c r="Q138" s="119" t="s">
        <v>255</v>
      </c>
      <c r="R138" s="119" t="s">
        <v>351</v>
      </c>
      <c r="S138" s="126">
        <v>2.84</v>
      </c>
      <c r="T138" s="128"/>
      <c r="U138" s="129">
        <v>8.4</v>
      </c>
      <c r="V138" s="130" t="e">
        <v>#N/A</v>
      </c>
      <c r="W138" s="126" t="s">
        <v>33</v>
      </c>
      <c r="X138" s="119" t="s">
        <v>257</v>
      </c>
      <c r="Y138" s="128" t="str">
        <f>VLOOKUP(A138,[5]Sheet1!$A$1:$M$145,13,0)</f>
        <v>3873 /QĐ-ĐHKT ngày 14 tháng 12 năm 2020</v>
      </c>
      <c r="Z138" s="126" t="str">
        <f>VLOOKUP(A138,[5]Sheet1!$A$1:$E$145,5,0)</f>
        <v>PGS.TS. Nguyễn Mạnh Tuân</v>
      </c>
      <c r="AA138" s="126" t="str">
        <f>VLOOKUP(A138,[5]Sheet1!$A$1:$F$145,6,0)</f>
        <v>TS. Trần Kim Hào</v>
      </c>
      <c r="AB138" s="126" t="str">
        <f>VLOOKUP(A138,[5]Sheet1!$A$1:$G$145,7,0)</f>
        <v>TS. Trương Minh Đức</v>
      </c>
      <c r="AC138" s="126" t="str">
        <f>VLOOKUP(A138,[5]Sheet1!$A$1:$H$145,8,0)</f>
        <v>TS. Lưu Hữu Văn</v>
      </c>
      <c r="AD138" s="126" t="str">
        <f>VLOOKUP(A138,[5]Sheet1!$A$1:$I$145,9,0)</f>
        <v>TS. Trần Việt Thảo</v>
      </c>
      <c r="AE138" s="126" t="str">
        <f>VLOOKUP(A138,[5]Sheet1!$A$1:$L$146,12,0)</f>
        <v>ngày 24 tháng 12 năm 2020</v>
      </c>
      <c r="AF138" s="119" t="e">
        <f>VLOOKUP(A138,'DS 4.2020'!A146:AF296,32,)</f>
        <v>#N/A</v>
      </c>
      <c r="AG138" s="119" t="e">
        <f>VLOOKUP(A138,'DS 4.2020'!A146:AG296,33,0)</f>
        <v>#N/A</v>
      </c>
      <c r="AH138" s="136"/>
      <c r="AJ138" s="2" t="e">
        <f>VLOOKUP(A139,[1]QLKT!$AA$10:$AC$111,3,0)</f>
        <v>#N/A</v>
      </c>
      <c r="AK138" s="2"/>
    </row>
    <row r="139" spans="1:37" ht="66">
      <c r="A139" s="21" t="str">
        <f t="shared" si="2"/>
        <v>Nông Hoa Xuân 20/03/1988</v>
      </c>
      <c r="B139" s="119">
        <v>133</v>
      </c>
      <c r="C139" s="125">
        <f>VLOOKUP(A139,'[2]tong 2 dot'!$A$7:$C$359,3,0)</f>
        <v>18057650</v>
      </c>
      <c r="D139" s="121" t="s">
        <v>517</v>
      </c>
      <c r="E139" s="122" t="s">
        <v>228</v>
      </c>
      <c r="F139" s="123"/>
      <c r="G139" s="124" t="s">
        <v>518</v>
      </c>
      <c r="H139" s="119" t="str">
        <f>VLOOKUP(A139,'[2]tong 2 dot'!$A$7:$G$379,7,0)</f>
        <v>Lạng Sơn</v>
      </c>
      <c r="I139" s="119" t="str">
        <f>VLOOKUP(A139,'[2]tong 2 dot'!$A$7:$E$379,5,0)</f>
        <v>Nam</v>
      </c>
      <c r="J139" s="119" t="s">
        <v>970</v>
      </c>
      <c r="K139" s="119" t="str">
        <f>VLOOKUP(A139,'[2]tong 2 dot'!$A$7:$J$379,10,0)</f>
        <v>QH-2018-E</v>
      </c>
      <c r="L139" s="119">
        <v>8310106</v>
      </c>
      <c r="M139" s="126" t="s">
        <v>337</v>
      </c>
      <c r="N139" s="126" t="s">
        <v>1208</v>
      </c>
      <c r="O139" s="119" t="str">
        <f>VLOOKUP(A139,'[3]fie nguon'!$C$2:$L$348,10,0)</f>
        <v>Nhâp khẩu thép từ một số nước Đông Bắc Á và tác động tới ngành thép Việt Nam</v>
      </c>
      <c r="P139" s="119" t="str">
        <f>VLOOKUP(A139,'[3]fie nguon'!$C$2:$N$348,12,0)</f>
        <v>PGS.TS Hà Văn Hội</v>
      </c>
      <c r="Q139" s="119" t="str">
        <f>VLOOKUP(A139,'[3]fie nguon'!$C$2:$O$348,13,0)</f>
        <v xml:space="preserve"> Trường ĐH Kinh tế, ĐHQG Hà Nội</v>
      </c>
      <c r="R139" s="119" t="str">
        <f>VLOOKUP(A139,'[3]fie nguon'!$C$2:$T$349,18,0)</f>
        <v>706/QĐ-ĐHKT ngày 19/03/2020</v>
      </c>
      <c r="S139" s="126">
        <v>3.68</v>
      </c>
      <c r="T139" s="128"/>
      <c r="U139" s="129">
        <v>8.4</v>
      </c>
      <c r="V139" s="130"/>
      <c r="W139" s="126" t="s">
        <v>33</v>
      </c>
      <c r="X139" s="119" t="str">
        <f>VLOOKUP(A139,'[2]tong 2 dot'!$A$7:$K$379,11,0)</f>
        <v>3286/QĐ-ĐHKT ngày 7/12/2018</v>
      </c>
      <c r="Y139" s="128" t="str">
        <f>VLOOKUP(A139,[5]Sheet1!$A$1:$M$145,13,0)</f>
        <v>3740 /QĐ-ĐHKT ngày 8 tháng 12 năm 2020</v>
      </c>
      <c r="Z139" s="126" t="str">
        <f>VLOOKUP(A139,[5]Sheet1!$A$1:$E$145,5,0)</f>
        <v>PGS.TS. Nguyễn Anh Thu</v>
      </c>
      <c r="AA139" s="126" t="str">
        <f>VLOOKUP(A139,[5]Sheet1!$A$1:$F$145,6,0)</f>
        <v>PGS.TS. Đào Ngọc Tiến</v>
      </c>
      <c r="AB139" s="126" t="str">
        <f>VLOOKUP(A139,[5]Sheet1!$A$1:$G$145,7,0)</f>
        <v>TS. Nguyễn Tiến Dũng</v>
      </c>
      <c r="AC139" s="126" t="str">
        <f>VLOOKUP(A139,[5]Sheet1!$A$1:$H$145,8,0)</f>
        <v>TS. Trần Việt Dung</v>
      </c>
      <c r="AD139" s="126" t="str">
        <f>VLOOKUP(A139,[5]Sheet1!$A$1:$I$145,9,0)</f>
        <v>PGS.TS. Chu Đức Dũng</v>
      </c>
      <c r="AE139" s="126" t="str">
        <f>VLOOKUP(A139,[5]Sheet1!$A$1:$L$146,12,0)</f>
        <v>ngày 26 tháng 12 năm 2020</v>
      </c>
      <c r="AF139" s="119" t="e">
        <f>VLOOKUP(A139,'DS 4.2020'!A147:AF297,32,)</f>
        <v>#N/A</v>
      </c>
      <c r="AG139" s="119" t="e">
        <f>VLOOKUP(A139,'DS 4.2020'!A147:AG297,33,0)</f>
        <v>#N/A</v>
      </c>
      <c r="AH139" s="136"/>
      <c r="AJ139" s="2" t="e">
        <f>VLOOKUP(A140,[1]QLKT!$AA$10:$AC$111,3,0)</f>
        <v>#N/A</v>
      </c>
      <c r="AK139" s="2"/>
    </row>
    <row r="140" spans="1:37" ht="66">
      <c r="A140" s="21" t="str">
        <f t="shared" si="2"/>
        <v>Vũ Thị Thanh Xuân 20/12/1990</v>
      </c>
      <c r="B140" s="119">
        <v>134</v>
      </c>
      <c r="C140" s="125">
        <f>VLOOKUP(A140,'[2]tong 2 dot'!$A$7:$C$359,3,0)</f>
        <v>18057594</v>
      </c>
      <c r="D140" s="121" t="s">
        <v>227</v>
      </c>
      <c r="E140" s="122" t="s">
        <v>228</v>
      </c>
      <c r="F140" s="123"/>
      <c r="G140" s="124" t="s">
        <v>229</v>
      </c>
      <c r="H140" s="119" t="str">
        <f>VLOOKUP(A140,'[2]tong 2 dot'!$A$7:$G$379,7,0)</f>
        <v>Hà Nội</v>
      </c>
      <c r="I140" s="119" t="str">
        <f>VLOOKUP(A140,'[2]tong 2 dot'!$A$7:$E$379,5,0)</f>
        <v>Nữ</v>
      </c>
      <c r="J140" s="119" t="s">
        <v>40</v>
      </c>
      <c r="K140" s="119" t="str">
        <f>VLOOKUP(A140,'[2]tong 2 dot'!$A$7:$J$379,10,0)</f>
        <v>QH-2018-E</v>
      </c>
      <c r="L140" s="119">
        <v>8340410</v>
      </c>
      <c r="M140" s="126"/>
      <c r="N140" s="126" t="s">
        <v>1208</v>
      </c>
      <c r="O140" s="119" t="str">
        <f>VLOOKUP(A140,'[3]fie nguon'!$C$2:$L$348,10,0)</f>
        <v>Quản lý nhà nước đối với hợp tác xã trên địa bàn quận Nam Từ Liêm, Thành phố Hà Nội</v>
      </c>
      <c r="P140" s="119" t="str">
        <f>VLOOKUP(A140,'[3]fie nguon'!$C$2:$N$348,12,0)</f>
        <v>PGS.TS. Lê Danh Tốn</v>
      </c>
      <c r="Q140" s="119" t="str">
        <f>VLOOKUP(A140,'[3]fie nguon'!$C$2:$O$348,13,0)</f>
        <v xml:space="preserve"> Trường ĐH Kinh tế, ĐHQG Hà Nội</v>
      </c>
      <c r="R140" s="119" t="str">
        <f>VLOOKUP(A140,'[3]fie nguon'!$C$2:$T$349,18,0)</f>
        <v>593/QĐ-ĐHKT ngày 19/03/2020</v>
      </c>
      <c r="S140" s="126">
        <v>3.35</v>
      </c>
      <c r="T140" s="128"/>
      <c r="U140" s="129">
        <v>8.5</v>
      </c>
      <c r="V140" s="130"/>
      <c r="W140" s="126" t="s">
        <v>33</v>
      </c>
      <c r="X140" s="119" t="str">
        <f>VLOOKUP(A140,'[2]tong 2 dot'!$A$7:$K$379,11,0)</f>
        <v>3286/QĐ-ĐHKT ngày 7/12/2018</v>
      </c>
      <c r="Y140" s="128" t="str">
        <f>VLOOKUP(A140,[5]Sheet1!$A$1:$M$145,13,0)</f>
        <v>4029 /QĐ-ĐHKT ngày 21 tháng 12 năm 2020</v>
      </c>
      <c r="Z140" s="126" t="str">
        <f>VLOOKUP(A140,[5]Sheet1!$A$1:$E$145,5,0)</f>
        <v>PGS.TS. Phạm Văn Dũng</v>
      </c>
      <c r="AA140" s="126" t="str">
        <f>VLOOKUP(A140,[5]Sheet1!$A$1:$F$145,6,0)</f>
        <v>TS. Lưu Quốc Đạt</v>
      </c>
      <c r="AB140" s="126" t="str">
        <f>VLOOKUP(A140,[5]Sheet1!$A$1:$G$145,7,0)</f>
        <v>PGS.TS. Vũ Thanh Sơn</v>
      </c>
      <c r="AC140" s="126" t="str">
        <f>VLOOKUP(A140,[5]Sheet1!$A$1:$H$145,8,0)</f>
        <v>TS. Nguyễn Thị Lan Hương</v>
      </c>
      <c r="AD140" s="126" t="str">
        <f>VLOOKUP(A140,[5]Sheet1!$A$1:$I$145,9,0)</f>
        <v>PGS.TS. Lê Thị Anh Vân</v>
      </c>
      <c r="AE140" s="126" t="str">
        <f>VLOOKUP(A140,[5]Sheet1!$A$1:$L$146,12,0)</f>
        <v>ngày 4 tháng 1 năm 2021</v>
      </c>
      <c r="AF140" s="119" t="e">
        <f>VLOOKUP(A140,'DS 4.2020'!A148:AF298,32,)</f>
        <v>#N/A</v>
      </c>
      <c r="AG140" s="119" t="e">
        <f>VLOOKUP(A140,'DS 4.2020'!A148:AG298,33,0)</f>
        <v>#N/A</v>
      </c>
      <c r="AH140" s="136"/>
      <c r="AJ140" s="2" t="e">
        <f>VLOOKUP(A141,[1]QLKT!$AA$10:$AC$111,3,0)</f>
        <v>#N/A</v>
      </c>
      <c r="AK140" s="2"/>
    </row>
    <row r="141" spans="1:37" ht="66">
      <c r="A141" s="21" t="str">
        <f t="shared" si="2"/>
        <v>Đào Thị Hải Yến 24/06/1981</v>
      </c>
      <c r="B141" s="119">
        <v>135</v>
      </c>
      <c r="C141" s="125">
        <f>VLOOKUP(A141,'[2]tong 2 dot'!$A$7:$C$359,3,0)</f>
        <v>18057680</v>
      </c>
      <c r="D141" s="121" t="s">
        <v>495</v>
      </c>
      <c r="E141" s="122" t="s">
        <v>496</v>
      </c>
      <c r="F141" s="123"/>
      <c r="G141" s="124" t="s">
        <v>497</v>
      </c>
      <c r="H141" s="119" t="str">
        <f>VLOOKUP(A141,'[2]tong 2 dot'!$A$7:$G$379,7,0)</f>
        <v>Vĩnh Phúc</v>
      </c>
      <c r="I141" s="119" t="str">
        <f>VLOOKUP(A141,'[2]tong 2 dot'!$A$7:$E$379,5,0)</f>
        <v>Nữ</v>
      </c>
      <c r="J141" s="119" t="str">
        <f>VLOOKUP(A141,'[2]tong 2 dot'!$A$7:$H$379,8,0)</f>
        <v>Kế toán</v>
      </c>
      <c r="K141" s="119" t="str">
        <f>VLOOKUP(A141,'[2]tong 2 dot'!$A$7:$J$379,10,0)</f>
        <v>QH-2018-E</v>
      </c>
      <c r="L141" s="119">
        <v>8340301</v>
      </c>
      <c r="M141" s="126" t="s">
        <v>292</v>
      </c>
      <c r="N141" s="126" t="s">
        <v>1208</v>
      </c>
      <c r="O141" s="119" t="str">
        <f>VLOOKUP(A141,'[3]fie nguon'!$C$2:$L$348,10,0)</f>
        <v>Phân tích và dự báo tài chính tại Công ty TNHH Công nghiệp Chính xác Việt Nam 1</v>
      </c>
      <c r="P141" s="119" t="str">
        <f>VLOOKUP(A141,'[3]fie nguon'!$C$2:$N$348,12,0)</f>
        <v>TS. Nguyễn Thị Thanh Hải</v>
      </c>
      <c r="Q141" s="119" t="str">
        <f>VLOOKUP(A141,'[3]fie nguon'!$C$2:$O$348,13,0)</f>
        <v xml:space="preserve"> Trường ĐH Kinh tế, ĐHQG Hà Nội</v>
      </c>
      <c r="R141" s="119" t="str">
        <f>VLOOKUP(A141,'[3]fie nguon'!$C$2:$T$349,18,0)</f>
        <v>787/QĐ-ĐHKT ngày 31/3/2020</v>
      </c>
      <c r="S141" s="126">
        <v>3.23</v>
      </c>
      <c r="T141" s="128"/>
      <c r="U141" s="129">
        <v>8.6999999999999993</v>
      </c>
      <c r="V141" s="130"/>
      <c r="W141" s="126" t="s">
        <v>33</v>
      </c>
      <c r="X141" s="119" t="str">
        <f>VLOOKUP(A141,'[2]tong 2 dot'!$A$7:$K$379,11,0)</f>
        <v>3286/QĐ-ĐHKT ngày 7/12/2018</v>
      </c>
      <c r="Y141" s="128" t="str">
        <f>VLOOKUP(A141,[5]Sheet1!$A$1:$M$145,13,0)</f>
        <v>3756 /QĐ-ĐHKT ngày 8 tháng 12 năm 2020</v>
      </c>
      <c r="Z141" s="126" t="str">
        <f>VLOOKUP(A141,[5]Sheet1!$A$1:$E$145,5,0)</f>
        <v>TS. Phạm Minh Tuấn</v>
      </c>
      <c r="AA141" s="126" t="str">
        <f>VLOOKUP(A141,[5]Sheet1!$A$1:$F$145,6,0)</f>
        <v>PGS.TS. Mai Ngọc Anh</v>
      </c>
      <c r="AB141" s="126" t="str">
        <f>VLOOKUP(A141,[5]Sheet1!$A$1:$G$145,7,0)</f>
        <v>TS. Nguyễn Thị Hương Liên</v>
      </c>
      <c r="AC141" s="126" t="str">
        <f>VLOOKUP(A141,[5]Sheet1!$A$1:$H$145,8,0)</f>
        <v>TS. Đỗ Kiều Oanh</v>
      </c>
      <c r="AD141" s="126" t="str">
        <f>VLOOKUP(A141,[5]Sheet1!$A$1:$I$145,9,0)</f>
        <v>PGS.TS. Nguyễn Thị Thu Hằng</v>
      </c>
      <c r="AE141" s="126" t="str">
        <f>VLOOKUP(A141,[5]Sheet1!$A$1:$L$146,12,0)</f>
        <v>ngày 23 tháng 12 năm 2020</v>
      </c>
      <c r="AF141" s="119" t="e">
        <f>VLOOKUP(A141,'DS 4.2020'!A149:AF299,32,)</f>
        <v>#N/A</v>
      </c>
      <c r="AG141" s="119" t="e">
        <f>VLOOKUP(A141,'DS 4.2020'!A149:AG299,33,0)</f>
        <v>#N/A</v>
      </c>
      <c r="AH141" s="136"/>
      <c r="AJ141" s="2" t="e">
        <f>VLOOKUP(A142,[1]QLKT!$AA$10:$AC$111,3,0)</f>
        <v>#N/A</v>
      </c>
      <c r="AK141" s="2"/>
    </row>
    <row r="142" spans="1:37" ht="132">
      <c r="A142" s="21" t="str">
        <f t="shared" si="2"/>
        <v>Lê Thị Hải Yến 25/11/1987</v>
      </c>
      <c r="B142" s="119">
        <v>136</v>
      </c>
      <c r="C142" s="125">
        <v>17058472</v>
      </c>
      <c r="D142" s="121" t="s">
        <v>1068</v>
      </c>
      <c r="E142" s="122" t="s">
        <v>496</v>
      </c>
      <c r="F142" s="123" t="s">
        <v>1069</v>
      </c>
      <c r="G142" s="124" t="s">
        <v>1070</v>
      </c>
      <c r="H142" s="119" t="s">
        <v>77</v>
      </c>
      <c r="I142" s="119" t="s">
        <v>38</v>
      </c>
      <c r="J142" s="119" t="s">
        <v>660</v>
      </c>
      <c r="K142" s="119" t="s">
        <v>39</v>
      </c>
      <c r="L142" s="119">
        <v>8340201</v>
      </c>
      <c r="M142" s="126" t="s">
        <v>575</v>
      </c>
      <c r="N142" s="126" t="s">
        <v>1208</v>
      </c>
      <c r="O142" s="119" t="s">
        <v>1071</v>
      </c>
      <c r="P142" s="119" t="s">
        <v>926</v>
      </c>
      <c r="Q142" s="119" t="s">
        <v>120</v>
      </c>
      <c r="R142" s="119" t="s">
        <v>1072</v>
      </c>
      <c r="S142" s="126">
        <v>3.19</v>
      </c>
      <c r="T142" s="128"/>
      <c r="U142" s="129">
        <v>8.3000000000000007</v>
      </c>
      <c r="V142" s="130"/>
      <c r="W142" s="126" t="s">
        <v>33</v>
      </c>
      <c r="X142" s="119" t="s">
        <v>45</v>
      </c>
      <c r="Y142" s="128" t="str">
        <f>VLOOKUP(A142,[5]Sheet1!$A$1:$M$145,13,0)</f>
        <v>3819 /QĐ-ĐHKT ngày 11 tháng 12 năm 2020</v>
      </c>
      <c r="Z142" s="126" t="str">
        <f>VLOOKUP(A142,[5]Sheet1!$A$1:$E$145,5,0)</f>
        <v>PGS.TS. Lê Trung Thành</v>
      </c>
      <c r="AA142" s="126" t="str">
        <f>VLOOKUP(A142,[5]Sheet1!$A$1:$F$145,6,0)</f>
        <v>TS. Đinh Thị Thanh Vân</v>
      </c>
      <c r="AB142" s="126" t="str">
        <f>VLOOKUP(A142,[5]Sheet1!$A$1:$G$145,7,0)</f>
        <v>PGS.TS. Lưu Thị Hương</v>
      </c>
      <c r="AC142" s="126" t="str">
        <f>VLOOKUP(A142,[5]Sheet1!$A$1:$H$145,8,0)</f>
        <v>TS. Lê Hồng Hạnh</v>
      </c>
      <c r="AD142" s="126" t="str">
        <f>VLOOKUP(A142,[5]Sheet1!$A$1:$I$145,9,0)</f>
        <v>PGS.TS. Nguyễn Văn Định</v>
      </c>
      <c r="AE142" s="126" t="str">
        <f>VLOOKUP(A142,[5]Sheet1!$A$1:$L$146,12,0)</f>
        <v>ngày 22 tháng 12 năm 2020</v>
      </c>
      <c r="AF142" s="119" t="e">
        <f>VLOOKUP(A142,'DS 4.2020'!A150:AF300,32,)</f>
        <v>#N/A</v>
      </c>
      <c r="AG142" s="119" t="e">
        <f>VLOOKUP(A142,'DS 4.2020'!A150:AG300,33,0)</f>
        <v>#N/A</v>
      </c>
      <c r="AH142" s="136"/>
      <c r="AJ142" s="2" t="e">
        <f>VLOOKUP(A143,[1]QLKT!$AA$10:$AC$111,3,0)</f>
        <v>#N/A</v>
      </c>
      <c r="AK142" s="2"/>
    </row>
    <row r="143" spans="1:37" ht="66">
      <c r="A143" s="21" t="str">
        <f t="shared" si="2"/>
        <v>Nguyễn Thị Yến 22/08/1989</v>
      </c>
      <c r="B143" s="119">
        <v>137</v>
      </c>
      <c r="C143" s="125">
        <f>VLOOKUP(A143,'[2]tong 2 dot'!$A$7:$C$359,3,0)</f>
        <v>18057651</v>
      </c>
      <c r="D143" s="121" t="s">
        <v>103</v>
      </c>
      <c r="E143" s="122" t="s">
        <v>496</v>
      </c>
      <c r="F143" s="123"/>
      <c r="G143" s="124" t="s">
        <v>558</v>
      </c>
      <c r="H143" s="119" t="str">
        <f>VLOOKUP(A143,'[2]tong 2 dot'!$A$7:$G$379,7,0)</f>
        <v>Hưng Yên</v>
      </c>
      <c r="I143" s="119" t="str">
        <f>VLOOKUP(A143,'[2]tong 2 dot'!$A$7:$E$379,5,0)</f>
        <v>Nữ</v>
      </c>
      <c r="J143" s="119" t="s">
        <v>970</v>
      </c>
      <c r="K143" s="119" t="str">
        <f>VLOOKUP(A143,'[2]tong 2 dot'!$A$7:$J$379,10,0)</f>
        <v>QH-2018-E</v>
      </c>
      <c r="L143" s="119">
        <v>8310106</v>
      </c>
      <c r="M143" s="126" t="s">
        <v>337</v>
      </c>
      <c r="N143" s="126" t="s">
        <v>1208</v>
      </c>
      <c r="O143" s="119" t="str">
        <f>VLOOKUP(A143,'[3]fie nguon'!$C$2:$L$348,10,0)</f>
        <v>Chiến tranh thương mại Mỹ - Trung Quốc và những tác động đối với Việt Nam</v>
      </c>
      <c r="P143" s="119" t="str">
        <f>VLOOKUP(A143,'[3]fie nguon'!$C$2:$N$348,12,0)</f>
        <v>PGS.TS Nguyễn Xuân Thiên</v>
      </c>
      <c r="Q143" s="119" t="str">
        <f>VLOOKUP(A143,'[3]fie nguon'!$C$2:$O$348,13,0)</f>
        <v xml:space="preserve"> Trường ĐH Kinh tế, ĐHQG Hà Nội</v>
      </c>
      <c r="R143" s="119" t="str">
        <f>VLOOKUP(A143,'[3]fie nguon'!$C$2:$T$349,18,0)</f>
        <v>707/QĐ-ĐHKT ngày 19/03/2020</v>
      </c>
      <c r="S143" s="126">
        <v>3.3</v>
      </c>
      <c r="T143" s="128"/>
      <c r="U143" s="129">
        <v>8.4</v>
      </c>
      <c r="V143" s="130"/>
      <c r="W143" s="126" t="s">
        <v>33</v>
      </c>
      <c r="X143" s="119" t="str">
        <f>VLOOKUP(A143,'[2]tong 2 dot'!$A$7:$K$379,11,0)</f>
        <v>3286/QĐ-ĐHKT ngày 7/12/2018</v>
      </c>
      <c r="Y143" s="128" t="str">
        <f>VLOOKUP(A143,[5]Sheet1!$A$1:$M$145,13,0)</f>
        <v>3738 /QĐ-ĐHKT ngày 8 tháng 12 năm 2020</v>
      </c>
      <c r="Z143" s="126" t="str">
        <f>VLOOKUP(A143,[5]Sheet1!$A$1:$E$145,5,0)</f>
        <v>PGS.TS. Nguyễn Anh Thu</v>
      </c>
      <c r="AA143" s="126" t="str">
        <f>VLOOKUP(A143,[5]Sheet1!$A$1:$F$145,6,0)</f>
        <v>TS. Nguyễn Tiến Dũng</v>
      </c>
      <c r="AB143" s="126" t="str">
        <f>VLOOKUP(A143,[5]Sheet1!$A$1:$G$145,7,0)</f>
        <v>PGS.TS. Chu Đức Dũng</v>
      </c>
      <c r="AC143" s="126" t="str">
        <f>VLOOKUP(A143,[5]Sheet1!$A$1:$H$145,8,0)</f>
        <v>TS. Trần Việt Dung</v>
      </c>
      <c r="AD143" s="126" t="str">
        <f>VLOOKUP(A143,[5]Sheet1!$A$1:$I$145,9,0)</f>
        <v>PGS.TS. Đào Ngọc Tiến</v>
      </c>
      <c r="AE143" s="126" t="str">
        <f>VLOOKUP(A143,[5]Sheet1!$A$1:$L$146,12,0)</f>
        <v>ngày 26 tháng 12 năm 2020</v>
      </c>
      <c r="AF143" s="119" t="e">
        <f>VLOOKUP(A143,'DS 4.2020'!A151:AF301,32,)</f>
        <v>#N/A</v>
      </c>
      <c r="AG143" s="119" t="e">
        <f>VLOOKUP(A143,'DS 4.2020'!A151:AG301,33,0)</f>
        <v>#N/A</v>
      </c>
      <c r="AH143" s="136"/>
      <c r="AJ143" s="2" t="e">
        <f>VLOOKUP(#REF!,[1]QLKT!$AA$10:$AC$111,3,0)</f>
        <v>#REF!</v>
      </c>
      <c r="AK143" s="2"/>
    </row>
    <row r="144" spans="1:37" ht="39" customHeight="1">
      <c r="A144" s="21" t="str">
        <f>TRIM(D144)&amp;" "&amp;TRIM(E144)&amp;" "&amp;TRIM(G144)</f>
        <v xml:space="preserve">  </v>
      </c>
      <c r="B144" s="187" t="s">
        <v>1279</v>
      </c>
      <c r="C144" s="187"/>
      <c r="D144" s="187"/>
      <c r="E144" s="187"/>
      <c r="F144" s="187"/>
      <c r="G144" s="187"/>
      <c r="AF144" s="4"/>
    </row>
    <row r="163" spans="1:37" s="4" customFormat="1">
      <c r="A163" s="1"/>
      <c r="B163" s="1"/>
      <c r="C163" s="1"/>
      <c r="D163" s="23"/>
      <c r="E163" s="23"/>
      <c r="F163" s="1"/>
      <c r="O163" s="137">
        <f>147+11+6</f>
        <v>164</v>
      </c>
      <c r="S163" s="138"/>
      <c r="U163" s="138"/>
      <c r="AF163" s="1"/>
      <c r="AG163" s="1"/>
      <c r="AH163" s="116"/>
      <c r="AI163" s="1"/>
      <c r="AJ163" s="1"/>
      <c r="AK163" s="1"/>
    </row>
  </sheetData>
  <autoFilter ref="B6:AH144"/>
  <mergeCells count="3">
    <mergeCell ref="B4:AF4"/>
    <mergeCell ref="AH24:AH25"/>
    <mergeCell ref="B144:G144"/>
  </mergeCells>
  <pageMargins left="0.19685039370078741" right="0.19685039370078741" top="0.51181102362204722" bottom="0.51181102362204722" header="0" footer="0"/>
  <pageSetup paperSize="9" scale="45" orientation="landscape" r:id="rId1"/>
  <headerFooter>
    <oddFooter>&amp;CTrang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34"/>
  <sheetViews>
    <sheetView view="pageBreakPreview" topLeftCell="B1" zoomScale="55" zoomScaleNormal="55" zoomScaleSheetLayoutView="55" workbookViewId="0">
      <pane ySplit="6" topLeftCell="A13" activePane="bottomLeft" state="frozen"/>
      <selection activeCell="E1" sqref="E1"/>
      <selection pane="bottomLeft" activeCell="E10" sqref="E10"/>
    </sheetView>
  </sheetViews>
  <sheetFormatPr defaultRowHeight="16.5"/>
  <cols>
    <col min="1" max="1" width="19.42578125" style="48" hidden="1" customWidth="1"/>
    <col min="2" max="2" width="8" style="48" customWidth="1"/>
    <col min="3" max="3" width="13.5703125" style="48" customWidth="1"/>
    <col min="4" max="4" width="14.140625" style="81" customWidth="1"/>
    <col min="5" max="5" width="10.5703125" style="81" customWidth="1"/>
    <col min="6" max="6" width="19.7109375" style="48" hidden="1" customWidth="1"/>
    <col min="7" max="7" width="14" style="50" customWidth="1"/>
    <col min="8" max="8" width="11.42578125" style="50" customWidth="1"/>
    <col min="9" max="9" width="8.28515625" style="50" customWidth="1"/>
    <col min="10" max="10" width="10.85546875" style="50" customWidth="1"/>
    <col min="11" max="12" width="13.28515625" style="50" customWidth="1"/>
    <col min="13" max="13" width="13.28515625" style="50" hidden="1" customWidth="1"/>
    <col min="14" max="14" width="13.28515625" style="50" customWidth="1"/>
    <col min="15" max="15" width="31" style="143" customWidth="1"/>
    <col min="16" max="16" width="13.140625" style="50" customWidth="1"/>
    <col min="17" max="17" width="16.42578125" style="50" customWidth="1"/>
    <col min="18" max="18" width="13.28515625" style="50" customWidth="1"/>
    <col min="19" max="19" width="8.7109375" style="144" customWidth="1"/>
    <col min="20" max="20" width="11" style="50" hidden="1" customWidth="1"/>
    <col min="21" max="21" width="8.140625" style="144" customWidth="1"/>
    <col min="22" max="22" width="10.28515625" style="50" customWidth="1"/>
    <col min="23" max="23" width="9.28515625" style="50" customWidth="1"/>
    <col min="24" max="24" width="14" style="50" customWidth="1"/>
    <col min="25" max="25" width="12.85546875" style="50" customWidth="1"/>
    <col min="26" max="30" width="11" style="50" customWidth="1"/>
    <col min="31" max="31" width="12.28515625" style="50" customWidth="1"/>
    <col min="32" max="32" width="10.7109375" style="48" customWidth="1"/>
    <col min="33" max="33" width="14.7109375" style="48" customWidth="1"/>
    <col min="34" max="34" width="13.5703125" style="53" customWidth="1"/>
    <col min="35" max="35" width="13" style="48" customWidth="1"/>
    <col min="36" max="36" width="16.5703125" style="48" customWidth="1"/>
    <col min="37" max="16384" width="9.140625" style="48"/>
  </cols>
  <sheetData>
    <row r="1" spans="1:37" ht="20.25" customHeight="1">
      <c r="B1" s="47" t="s">
        <v>10</v>
      </c>
      <c r="D1" s="49"/>
      <c r="E1" s="49"/>
    </row>
    <row r="2" spans="1:37" ht="19.5" customHeight="1">
      <c r="B2" s="54" t="s">
        <v>9</v>
      </c>
      <c r="D2" s="49"/>
      <c r="E2" s="49"/>
    </row>
    <row r="3" spans="1:37" ht="21.75" customHeight="1">
      <c r="D3" s="49"/>
      <c r="E3" s="49"/>
    </row>
    <row r="4" spans="1:37" s="47" customFormat="1" ht="51.75" customHeight="1">
      <c r="B4" s="182" t="s">
        <v>56</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H4" s="53"/>
    </row>
    <row r="5" spans="1:37" s="47" customFormat="1" ht="7.5" customHeight="1">
      <c r="B5" s="55"/>
      <c r="D5" s="56"/>
      <c r="E5" s="56"/>
      <c r="G5" s="57"/>
      <c r="H5" s="57"/>
      <c r="I5" s="57"/>
      <c r="J5" s="57"/>
      <c r="K5" s="57"/>
      <c r="L5" s="57"/>
      <c r="M5" s="57"/>
      <c r="N5" s="57"/>
      <c r="O5" s="143"/>
      <c r="P5" s="57"/>
      <c r="Q5" s="57"/>
      <c r="R5" s="57"/>
      <c r="S5" s="145"/>
      <c r="T5" s="57"/>
      <c r="U5" s="145"/>
      <c r="V5" s="57"/>
      <c r="W5" s="57"/>
      <c r="X5" s="57"/>
      <c r="Y5" s="57"/>
      <c r="Z5" s="57"/>
      <c r="AA5" s="57"/>
      <c r="AB5" s="57"/>
      <c r="AC5" s="57"/>
      <c r="AD5" s="57"/>
      <c r="AE5" s="57"/>
      <c r="AH5" s="53"/>
    </row>
    <row r="6" spans="1:37" s="47" customFormat="1" ht="163.5" customHeight="1">
      <c r="B6" s="59" t="s">
        <v>32</v>
      </c>
      <c r="C6" s="59" t="s">
        <v>12</v>
      </c>
      <c r="D6" s="88" t="s">
        <v>11</v>
      </c>
      <c r="E6" s="146"/>
      <c r="F6" s="60" t="s">
        <v>11</v>
      </c>
      <c r="G6" s="59" t="s">
        <v>0</v>
      </c>
      <c r="H6" s="59" t="s">
        <v>1</v>
      </c>
      <c r="I6" s="59" t="s">
        <v>2</v>
      </c>
      <c r="J6" s="59" t="s">
        <v>3</v>
      </c>
      <c r="K6" s="59" t="s">
        <v>4</v>
      </c>
      <c r="L6" s="59" t="s">
        <v>5</v>
      </c>
      <c r="M6" s="59" t="s">
        <v>7</v>
      </c>
      <c r="N6" s="59" t="s">
        <v>30</v>
      </c>
      <c r="O6" s="59" t="s">
        <v>6</v>
      </c>
      <c r="P6" s="59" t="s">
        <v>13</v>
      </c>
      <c r="Q6" s="59" t="s">
        <v>14</v>
      </c>
      <c r="R6" s="59" t="s">
        <v>19</v>
      </c>
      <c r="S6" s="61" t="s">
        <v>17</v>
      </c>
      <c r="T6" s="59" t="s">
        <v>29</v>
      </c>
      <c r="U6" s="61" t="s">
        <v>15</v>
      </c>
      <c r="V6" s="59" t="s">
        <v>16</v>
      </c>
      <c r="W6" s="59" t="s">
        <v>31</v>
      </c>
      <c r="X6" s="59" t="s">
        <v>18</v>
      </c>
      <c r="Y6" s="59" t="s">
        <v>20</v>
      </c>
      <c r="Z6" s="59" t="s">
        <v>24</v>
      </c>
      <c r="AA6" s="59" t="s">
        <v>25</v>
      </c>
      <c r="AB6" s="59" t="s">
        <v>26</v>
      </c>
      <c r="AC6" s="59" t="s">
        <v>27</v>
      </c>
      <c r="AD6" s="59" t="s">
        <v>28</v>
      </c>
      <c r="AE6" s="59" t="s">
        <v>21</v>
      </c>
      <c r="AF6" s="59" t="s">
        <v>22</v>
      </c>
      <c r="AG6" s="59" t="s">
        <v>23</v>
      </c>
      <c r="AH6" s="62" t="s">
        <v>8</v>
      </c>
      <c r="AJ6" s="47" t="e">
        <f>VLOOKUP(#REF!,[1]QLKT!$AA$10:$AC$111,3,0)</f>
        <v>#REF!</v>
      </c>
    </row>
    <row r="7" spans="1:37" s="38" customFormat="1" ht="63">
      <c r="A7" s="24" t="str">
        <f t="shared" ref="A7" si="0">TRIM(D7)&amp;" "&amp;TRIM(E7)&amp;" "&amp;TRIM(G7)</f>
        <v>Nguyễn Tuấn Anh 15/08/1987</v>
      </c>
      <c r="B7" s="25">
        <v>1</v>
      </c>
      <c r="C7" s="26">
        <v>17058304</v>
      </c>
      <c r="D7" s="27" t="s">
        <v>436</v>
      </c>
      <c r="E7" s="28" t="s">
        <v>197</v>
      </c>
      <c r="F7" s="29" t="s">
        <v>437</v>
      </c>
      <c r="G7" s="35" t="s">
        <v>438</v>
      </c>
      <c r="H7" s="25" t="s">
        <v>439</v>
      </c>
      <c r="I7" s="25" t="s">
        <v>35</v>
      </c>
      <c r="J7" s="25" t="s">
        <v>40</v>
      </c>
      <c r="K7" s="25" t="s">
        <v>39</v>
      </c>
      <c r="L7" s="25">
        <v>8340410</v>
      </c>
      <c r="M7" s="31"/>
      <c r="N7" s="31" t="s">
        <v>1208</v>
      </c>
      <c r="O7" s="25" t="s">
        <v>440</v>
      </c>
      <c r="P7" s="25" t="s">
        <v>302</v>
      </c>
      <c r="Q7" s="25" t="s">
        <v>43</v>
      </c>
      <c r="R7" s="25" t="s">
        <v>441</v>
      </c>
      <c r="S7" s="31">
        <v>2.88</v>
      </c>
      <c r="T7" s="32"/>
      <c r="U7" s="33">
        <v>8.5</v>
      </c>
      <c r="V7" s="34"/>
      <c r="W7" s="31" t="s">
        <v>33</v>
      </c>
      <c r="X7" s="25" t="s">
        <v>1278</v>
      </c>
      <c r="Y7" s="32" t="str">
        <f>VLOOKUP(A7,[5]Sheet1!$A$1:$M$145,13,0)</f>
        <v>4012 /QĐ-ĐHKT ngày 21 tháng 12 năm 2020</v>
      </c>
      <c r="Z7" s="31" t="str">
        <f>VLOOKUP(A7,[5]Sheet1!$A$1:$E$145,5,0)</f>
        <v>PGS.TS. Lê Danh Tốn</v>
      </c>
      <c r="AA7" s="31" t="str">
        <f>VLOOKUP(A7,[5]Sheet1!$A$1:$F$145,6,0)</f>
        <v>PGS.TS. Phạm Thị Hồng Điệp</v>
      </c>
      <c r="AB7" s="31" t="str">
        <f>VLOOKUP(A7,[5]Sheet1!$A$1:$G$145,7,0)</f>
        <v>TS. Đinh Quang Ty</v>
      </c>
      <c r="AC7" s="31" t="str">
        <f>VLOOKUP(A7,[5]Sheet1!$A$1:$H$145,8,0)</f>
        <v>TS. Lê Thị Hồng Điệp</v>
      </c>
      <c r="AD7" s="31" t="str">
        <f>VLOOKUP(A7,[5]Sheet1!$A$1:$I$145,9,0)</f>
        <v>TS. Lê Xuân Sang</v>
      </c>
      <c r="AE7" s="31" t="str">
        <f>VLOOKUP(A7,[5]Sheet1!$A$1:$L$146,12,0)</f>
        <v>ngày 7 tháng 1 năm 2021</v>
      </c>
      <c r="AF7" s="25" t="str">
        <f>VLOOKUP(A7,'DS 4.2020'!A12:AF162,32,)</f>
        <v>0963687087</v>
      </c>
      <c r="AG7" s="25" t="str">
        <f>VLOOKUP(A7,'DS 4.2020'!A12:AG162,33,0)</f>
        <v>tuananh41xd@gmail.com</v>
      </c>
      <c r="AH7" s="142" t="s">
        <v>1277</v>
      </c>
      <c r="AJ7" s="39" t="e">
        <f>VLOOKUP(#REF!,[1]QLKT!$AA$10:$AC$111,3,0)</f>
        <v>#REF!</v>
      </c>
      <c r="AK7" s="39" t="e">
        <f>VLOOKUP(A7,[4]Sheet1!$A$1:$E$81,5,0)</f>
        <v>#N/A</v>
      </c>
    </row>
    <row r="8" spans="1:37" ht="82.5">
      <c r="A8" s="82"/>
      <c r="B8" s="63">
        <v>2</v>
      </c>
      <c r="C8" s="68">
        <v>18057102</v>
      </c>
      <c r="D8" s="83" t="s">
        <v>103</v>
      </c>
      <c r="E8" s="84" t="s">
        <v>1062</v>
      </c>
      <c r="F8" s="67" t="s">
        <v>1063</v>
      </c>
      <c r="G8" s="67" t="s">
        <v>1063</v>
      </c>
      <c r="H8" s="63" t="s">
        <v>34</v>
      </c>
      <c r="I8" s="63" t="s">
        <v>38</v>
      </c>
      <c r="J8" s="63" t="s">
        <v>40</v>
      </c>
      <c r="K8" s="63" t="s">
        <v>47</v>
      </c>
      <c r="L8" s="63">
        <v>8340410</v>
      </c>
      <c r="M8" s="69" t="s">
        <v>1208</v>
      </c>
      <c r="N8" s="69" t="s">
        <v>1208</v>
      </c>
      <c r="O8" s="63" t="s">
        <v>1162</v>
      </c>
      <c r="P8" s="63" t="s">
        <v>1163</v>
      </c>
      <c r="Q8" s="69" t="s">
        <v>901</v>
      </c>
      <c r="R8" s="71"/>
      <c r="S8" s="69">
        <v>3.11</v>
      </c>
      <c r="T8" s="71">
        <v>8.3000000000000007</v>
      </c>
      <c r="U8" s="71">
        <v>8.3000000000000007</v>
      </c>
      <c r="V8" s="69"/>
      <c r="W8" s="69" t="s">
        <v>33</v>
      </c>
      <c r="X8" s="69" t="s">
        <v>48</v>
      </c>
      <c r="Y8" s="70" t="s">
        <v>1283</v>
      </c>
      <c r="Z8" s="69" t="s">
        <v>1284</v>
      </c>
      <c r="AA8" s="69" t="s">
        <v>1285</v>
      </c>
      <c r="AB8" s="69" t="s">
        <v>1286</v>
      </c>
      <c r="AC8" s="69" t="s">
        <v>1287</v>
      </c>
      <c r="AD8" s="69" t="s">
        <v>1288</v>
      </c>
      <c r="AE8" s="69" t="s">
        <v>1276</v>
      </c>
      <c r="AF8" s="63" t="s">
        <v>1064</v>
      </c>
      <c r="AG8" s="63" t="s">
        <v>1065</v>
      </c>
      <c r="AH8" s="76" t="s">
        <v>1277</v>
      </c>
      <c r="AJ8" s="47"/>
      <c r="AK8" s="47"/>
    </row>
    <row r="9" spans="1:37" s="38" customFormat="1" ht="66">
      <c r="A9" s="24" t="str">
        <f t="shared" ref="A9:A14" si="1">TRIM(D9)&amp;" "&amp;TRIM(E9)&amp;" "&amp;TRIM(G9)</f>
        <v>Phan Minh Ngọc 23/12/1994</v>
      </c>
      <c r="B9" s="25">
        <v>3</v>
      </c>
      <c r="C9" s="141" t="s">
        <v>688</v>
      </c>
      <c r="D9" s="27" t="s">
        <v>679</v>
      </c>
      <c r="E9" s="28" t="s">
        <v>680</v>
      </c>
      <c r="F9" s="29"/>
      <c r="G9" s="35" t="s">
        <v>681</v>
      </c>
      <c r="H9" s="25" t="s">
        <v>380</v>
      </c>
      <c r="I9" s="25" t="s">
        <v>35</v>
      </c>
      <c r="J9" s="25" t="s">
        <v>251</v>
      </c>
      <c r="K9" s="25" t="s">
        <v>47</v>
      </c>
      <c r="L9" s="25">
        <v>8340101</v>
      </c>
      <c r="M9" s="31" t="s">
        <v>53</v>
      </c>
      <c r="N9" s="31" t="s">
        <v>1208</v>
      </c>
      <c r="O9" s="25" t="s">
        <v>682</v>
      </c>
      <c r="P9" s="25" t="s">
        <v>683</v>
      </c>
      <c r="Q9" s="25" t="s">
        <v>684</v>
      </c>
      <c r="R9" s="25" t="s">
        <v>685</v>
      </c>
      <c r="S9" s="31">
        <v>3.06</v>
      </c>
      <c r="T9" s="32"/>
      <c r="U9" s="33">
        <v>8</v>
      </c>
      <c r="V9" s="34"/>
      <c r="W9" s="31" t="s">
        <v>33</v>
      </c>
      <c r="X9" s="25" t="s">
        <v>79</v>
      </c>
      <c r="Y9" s="32" t="str">
        <f>VLOOKUP(A9,[5]Sheet1!$A$1:$M$145,13,0)</f>
        <v>3871 /QĐ-ĐHKT ngày 14 tháng 12 năm 2020</v>
      </c>
      <c r="Z9" s="31" t="str">
        <f>VLOOKUP(A9,[5]Sheet1!$A$1:$E$145,5,0)</f>
        <v>PGS.TS. Nguyễn Mạnh Tuân</v>
      </c>
      <c r="AA9" s="31" t="str">
        <f>VLOOKUP(A9,[5]Sheet1!$A$1:$F$145,6,0)</f>
        <v>TS. Trương Minh Đức</v>
      </c>
      <c r="AB9" s="31" t="str">
        <f>VLOOKUP(A9,[5]Sheet1!$A$1:$G$145,7,0)</f>
        <v>TS. Trần Việt Thảo</v>
      </c>
      <c r="AC9" s="31" t="str">
        <f>VLOOKUP(A9,[5]Sheet1!$A$1:$H$145,8,0)</f>
        <v>TS. Lưu Hữu Văn</v>
      </c>
      <c r="AD9" s="31" t="str">
        <f>VLOOKUP(A9,[5]Sheet1!$A$1:$I$145,9,0)</f>
        <v>TS. Trần Kim Hào</v>
      </c>
      <c r="AE9" s="31" t="str">
        <f>VLOOKUP(A9,[5]Sheet1!$A$1:$L$146,12,0)</f>
        <v>ngày 24 tháng 12 năm 2020</v>
      </c>
      <c r="AF9" s="25" t="str">
        <f>VLOOKUP(A9,'DS 4.2020'!A84:AF234,32,)</f>
        <v>0944726964</v>
      </c>
      <c r="AG9" s="25" t="str">
        <f>VLOOKUP(A9,'DS 4.2020'!A84:AG234,33,0)</f>
        <v>phanminhngoc.pdu@gmail.com</v>
      </c>
      <c r="AH9" s="109" t="s">
        <v>1277</v>
      </c>
      <c r="AJ9" s="39" t="str">
        <f>VLOOKUP(A10,[1]QLKT!$AA$10:$AC$111,3,0)</f>
        <v>a</v>
      </c>
      <c r="AK9" s="39"/>
    </row>
    <row r="10" spans="1:37" ht="63">
      <c r="A10" s="82" t="str">
        <f t="shared" si="1"/>
        <v>Nguyễn Thị Minh Nguyệt 27/07/1993</v>
      </c>
      <c r="B10" s="63">
        <v>4</v>
      </c>
      <c r="C10" s="68">
        <f>VLOOKUP(A10,'[2]tong 2 dot'!$A$7:$C$359,3,0)</f>
        <v>18057552</v>
      </c>
      <c r="D10" s="83" t="s">
        <v>312</v>
      </c>
      <c r="E10" s="84" t="s">
        <v>313</v>
      </c>
      <c r="F10" s="66"/>
      <c r="G10" s="67" t="s">
        <v>314</v>
      </c>
      <c r="H10" s="63" t="str">
        <f>VLOOKUP(A10,'[2]tong 2 dot'!$A$7:$G$379,7,0)</f>
        <v>Hải Dương</v>
      </c>
      <c r="I10" s="63" t="str">
        <f>VLOOKUP(A10,'[2]tong 2 dot'!$A$7:$E$379,5,0)</f>
        <v>Nữ</v>
      </c>
      <c r="J10" s="63" t="s">
        <v>40</v>
      </c>
      <c r="K10" s="63" t="str">
        <f>VLOOKUP(A10,'[2]tong 2 dot'!$A$7:$J$379,10,0)</f>
        <v>QH-2018-E</v>
      </c>
      <c r="L10" s="63">
        <v>8340410</v>
      </c>
      <c r="M10" s="69" t="s">
        <v>100</v>
      </c>
      <c r="N10" s="69" t="s">
        <v>1208</v>
      </c>
      <c r="O10" s="63" t="str">
        <f>VLOOKUP(A10,'[3]fie nguon'!$C$2:$L$348,10,0)</f>
        <v>Chất lượng nhân lực khối thủ tục tại công ty cổ phần Vinhomes</v>
      </c>
      <c r="P10" s="63" t="str">
        <f>VLOOKUP(A10,'[3]fie nguon'!$C$2:$N$348,12,0)</f>
        <v>PGS.TS Lê Quốc Hội</v>
      </c>
      <c r="Q10" s="63" t="str">
        <f>VLOOKUP(A10,'[3]fie nguon'!$C$2:$O$348,13,0)</f>
        <v xml:space="preserve">Trường Đại học Kinh tế Quốc dân </v>
      </c>
      <c r="R10" s="63" t="str">
        <f>VLOOKUP(A10,'[3]fie nguon'!$C$2:$T$349,18,0)</f>
        <v>779/QĐ-ĐHKT ngày 31/3/2020</v>
      </c>
      <c r="S10" s="69">
        <v>3.09</v>
      </c>
      <c r="T10" s="70"/>
      <c r="U10" s="71">
        <v>8.5</v>
      </c>
      <c r="V10" s="72"/>
      <c r="W10" s="69" t="s">
        <v>33</v>
      </c>
      <c r="X10" s="63" t="str">
        <f>VLOOKUP(A10,'[2]tong 2 dot'!$A$7:$K$379,11,0)</f>
        <v>3286/QĐ-ĐHKT ngày 7/12/2018</v>
      </c>
      <c r="Y10" s="70" t="str">
        <f>VLOOKUP(A10,[5]Sheet1!$A$1:$M$145,13,0)</f>
        <v>4007 /QĐ-ĐHKT ngày 21 tháng 12 năm 2020</v>
      </c>
      <c r="Z10" s="69" t="str">
        <f>VLOOKUP(A10,[5]Sheet1!$A$1:$E$145,5,0)</f>
        <v>PGS.TS. Nguyễn Trúc Lê</v>
      </c>
      <c r="AA10" s="69" t="str">
        <f>VLOOKUP(A10,[5]Sheet1!$A$1:$F$145,6,0)</f>
        <v>TS. Hoàng Ngọc Hải</v>
      </c>
      <c r="AB10" s="69" t="str">
        <f>VLOOKUP(A10,[5]Sheet1!$A$1:$G$145,7,0)</f>
        <v>TS. Nguyễn Hữu Hiểu</v>
      </c>
      <c r="AC10" s="69" t="str">
        <f>VLOOKUP(A10,[5]Sheet1!$A$1:$H$145,8,0)</f>
        <v>TS. Nguyễn Thị Lan Hương</v>
      </c>
      <c r="AD10" s="69" t="str">
        <f>VLOOKUP(A10,[5]Sheet1!$A$1:$I$145,9,0)</f>
        <v>TS. Nguyễn Đình Tiến</v>
      </c>
      <c r="AE10" s="69" t="s">
        <v>1276</v>
      </c>
      <c r="AF10" s="63" t="s">
        <v>315</v>
      </c>
      <c r="AG10" s="63" t="s">
        <v>316</v>
      </c>
      <c r="AH10" s="76" t="s">
        <v>1277</v>
      </c>
      <c r="AJ10" s="47" t="e">
        <f>VLOOKUP(#REF!,[1]QLKT!$AA$10:$AC$111,3,0)</f>
        <v>#REF!</v>
      </c>
      <c r="AK10" s="47"/>
    </row>
    <row r="11" spans="1:37" ht="115.5">
      <c r="A11" s="82" t="str">
        <f t="shared" si="1"/>
        <v>Hoàng Thị Phượng 21/07/1985</v>
      </c>
      <c r="B11" s="63">
        <v>5</v>
      </c>
      <c r="C11" s="68">
        <v>16055274</v>
      </c>
      <c r="D11" s="83" t="s">
        <v>363</v>
      </c>
      <c r="E11" s="84" t="s">
        <v>69</v>
      </c>
      <c r="F11" s="66" t="s">
        <v>1054</v>
      </c>
      <c r="G11" s="67" t="s">
        <v>1055</v>
      </c>
      <c r="H11" s="63" t="s">
        <v>34</v>
      </c>
      <c r="I11" s="63" t="s">
        <v>38</v>
      </c>
      <c r="J11" s="63" t="s">
        <v>251</v>
      </c>
      <c r="K11" s="63" t="s">
        <v>116</v>
      </c>
      <c r="L11" s="63">
        <v>8340101</v>
      </c>
      <c r="M11" s="69" t="s">
        <v>260</v>
      </c>
      <c r="N11" s="69" t="s">
        <v>1208</v>
      </c>
      <c r="O11" s="63" t="s">
        <v>1056</v>
      </c>
      <c r="P11" s="63" t="s">
        <v>1057</v>
      </c>
      <c r="Q11" s="63" t="s">
        <v>1058</v>
      </c>
      <c r="R11" s="63" t="s">
        <v>1059</v>
      </c>
      <c r="S11" s="69">
        <v>3.39</v>
      </c>
      <c r="T11" s="70"/>
      <c r="U11" s="71">
        <v>8.6</v>
      </c>
      <c r="V11" s="72" t="e">
        <v>#N/A</v>
      </c>
      <c r="W11" s="69" t="s">
        <v>33</v>
      </c>
      <c r="X11" s="63" t="s">
        <v>257</v>
      </c>
      <c r="Y11" s="70" t="str">
        <f>VLOOKUP(A11,[5]Sheet1!$A$1:$M$145,13,0)</f>
        <v>3868 /QĐ-ĐHKT ngày 14 tháng 12 năm 2020</v>
      </c>
      <c r="Z11" s="69" t="str">
        <f>VLOOKUP(A11,[5]Sheet1!$A$1:$E$145,5,0)</f>
        <v>PGS.TS. Hoàng Văn Hải</v>
      </c>
      <c r="AA11" s="69" t="str">
        <f>VLOOKUP(A11,[5]Sheet1!$A$1:$F$145,6,0)</f>
        <v>TS. Nguyễn Thế Anh</v>
      </c>
      <c r="AB11" s="69" t="str">
        <f>VLOOKUP(A11,[5]Sheet1!$A$1:$G$145,7,0)</f>
        <v>TS. Nguyễn Hồng Chỉnh</v>
      </c>
      <c r="AC11" s="69" t="str">
        <f>VLOOKUP(A11,[5]Sheet1!$A$1:$H$145,8,0)</f>
        <v>TS. Phạm Việt Thắng</v>
      </c>
      <c r="AD11" s="69" t="str">
        <f>VLOOKUP(A11,[5]Sheet1!$A$1:$I$145,9,0)</f>
        <v>TS. Lưu Thị Minh Ngọc</v>
      </c>
      <c r="AE11" s="69" t="str">
        <f>VLOOKUP(A11,[5]Sheet1!$A$1:$L$146,12,0)</f>
        <v>ngày 23 tháng 12 năm 2020</v>
      </c>
      <c r="AF11" s="63" t="str">
        <f>VLOOKUP(A11,'DS 4.2020'!A98:AF248,32,)</f>
        <v>0989960198</v>
      </c>
      <c r="AG11" s="63" t="str">
        <f>VLOOKUP(A11,'DS 4.2020'!A98:AG248,33,0)</f>
        <v>htphuong.vph@gmail.com</v>
      </c>
      <c r="AH11" s="76" t="s">
        <v>1277</v>
      </c>
      <c r="AJ11" s="47" t="e">
        <f>VLOOKUP(#REF!,[1]QLKT!$AA$10:$AC$111,3,0)</f>
        <v>#REF!</v>
      </c>
      <c r="AK11" s="47"/>
    </row>
    <row r="12" spans="1:37" ht="115.5">
      <c r="A12" s="82" t="str">
        <f t="shared" si="1"/>
        <v>Ngô Thị Thu Quỳnh 15/09/1993</v>
      </c>
      <c r="B12" s="63">
        <v>6</v>
      </c>
      <c r="C12" s="68">
        <v>16055180</v>
      </c>
      <c r="D12" s="83" t="s">
        <v>1000</v>
      </c>
      <c r="E12" s="84" t="s">
        <v>1001</v>
      </c>
      <c r="F12" s="66" t="s">
        <v>1002</v>
      </c>
      <c r="G12" s="67" t="s">
        <v>1003</v>
      </c>
      <c r="H12" s="63" t="s">
        <v>790</v>
      </c>
      <c r="I12" s="63" t="s">
        <v>38</v>
      </c>
      <c r="J12" s="63" t="s">
        <v>660</v>
      </c>
      <c r="K12" s="63" t="s">
        <v>116</v>
      </c>
      <c r="L12" s="63">
        <v>8340201</v>
      </c>
      <c r="M12" s="69" t="s">
        <v>995</v>
      </c>
      <c r="N12" s="69" t="s">
        <v>1269</v>
      </c>
      <c r="O12" s="63" t="s">
        <v>1004</v>
      </c>
      <c r="P12" s="63" t="s">
        <v>1005</v>
      </c>
      <c r="Q12" s="63" t="s">
        <v>120</v>
      </c>
      <c r="R12" s="63" t="s">
        <v>1006</v>
      </c>
      <c r="S12" s="69">
        <v>2.96</v>
      </c>
      <c r="T12" s="70"/>
      <c r="U12" s="71">
        <v>8.1999999999999993</v>
      </c>
      <c r="V12" s="72" t="e">
        <v>#N/A</v>
      </c>
      <c r="W12" s="69" t="s">
        <v>37</v>
      </c>
      <c r="X12" s="63" t="s">
        <v>979</v>
      </c>
      <c r="Y12" s="70" t="str">
        <f>VLOOKUP(A12,[5]Sheet1!$A$1:$M$145,13,0)</f>
        <v>3825 /QĐ-ĐHKT ngày 11 tháng 12 năm 2020</v>
      </c>
      <c r="Z12" s="69" t="str">
        <f>VLOOKUP(A12,[5]Sheet1!$A$1:$E$145,5,0)</f>
        <v>PGS.TS. Trịnh Thị Hoa Mai</v>
      </c>
      <c r="AA12" s="69" t="str">
        <f>VLOOKUP(A12,[5]Sheet1!$A$1:$F$145,6,0)</f>
        <v>PGS.TS. Mai Thu Hiền</v>
      </c>
      <c r="AB12" s="69" t="str">
        <f>VLOOKUP(A12,[5]Sheet1!$A$1:$G$145,7,0)</f>
        <v>TS. Trần Thị Vân Anh</v>
      </c>
      <c r="AC12" s="69" t="str">
        <f>VLOOKUP(A12,[5]Sheet1!$A$1:$H$145,8,0)</f>
        <v>TS. Vũ Thị Loan</v>
      </c>
      <c r="AD12" s="69" t="str">
        <f>VLOOKUP(A12,[5]Sheet1!$A$1:$I$145,9,0)</f>
        <v>PGS.TS. Nguyễn Thanh Phương</v>
      </c>
      <c r="AE12" s="69" t="str">
        <f>VLOOKUP(A12,[5]Sheet1!$A$1:$L$146,12,0)</f>
        <v>ngày 24 tháng 12 năm 2020</v>
      </c>
      <c r="AF12" s="63" t="str">
        <f>VLOOKUP(A12,'DS 4.2020'!A103:AF253,32,)</f>
        <v>0349516527</v>
      </c>
      <c r="AG12" s="63" t="str">
        <f>VLOOKUP(A12,'DS 4.2020'!A103:AG253,33,0)</f>
        <v>thuquynh.159@gmail.com</v>
      </c>
      <c r="AH12" s="76" t="s">
        <v>1277</v>
      </c>
      <c r="AJ12" s="47" t="e">
        <f>VLOOKUP(#REF!,[1]QLKT!$AA$10:$AC$111,3,0)</f>
        <v>#REF!</v>
      </c>
      <c r="AK12" s="47"/>
    </row>
    <row r="13" spans="1:37" s="38" customFormat="1" ht="63">
      <c r="A13" s="24" t="str">
        <f t="shared" si="1"/>
        <v>Nguyễn Mạnh Toàn 23/05/1985</v>
      </c>
      <c r="B13" s="25">
        <v>7</v>
      </c>
      <c r="C13" s="26">
        <v>16055064</v>
      </c>
      <c r="D13" s="27" t="s">
        <v>113</v>
      </c>
      <c r="E13" s="28" t="s">
        <v>114</v>
      </c>
      <c r="F13" s="29"/>
      <c r="G13" s="35" t="s">
        <v>115</v>
      </c>
      <c r="H13" s="25" t="s">
        <v>34</v>
      </c>
      <c r="I13" s="140" t="s">
        <v>35</v>
      </c>
      <c r="J13" s="25" t="s">
        <v>251</v>
      </c>
      <c r="K13" s="25" t="s">
        <v>116</v>
      </c>
      <c r="L13" s="25">
        <v>8340101</v>
      </c>
      <c r="M13" s="31" t="s">
        <v>117</v>
      </c>
      <c r="N13" s="31" t="s">
        <v>1208</v>
      </c>
      <c r="O13" s="25" t="s">
        <v>118</v>
      </c>
      <c r="P13" s="25" t="s">
        <v>119</v>
      </c>
      <c r="Q13" s="25" t="s">
        <v>120</v>
      </c>
      <c r="R13" s="25" t="s">
        <v>123</v>
      </c>
      <c r="S13" s="31">
        <v>2.97</v>
      </c>
      <c r="T13" s="32"/>
      <c r="U13" s="33">
        <v>8.5</v>
      </c>
      <c r="V13" s="34"/>
      <c r="W13" s="31" t="s">
        <v>33</v>
      </c>
      <c r="X13" s="25" t="s">
        <v>124</v>
      </c>
      <c r="Y13" s="32" t="str">
        <f>VLOOKUP(A13,[5]Sheet1!$A$1:$M$145,13,0)</f>
        <v>3864 /QĐ-ĐHKT ngày 14 tháng 12 năm 2020</v>
      </c>
      <c r="Z13" s="31" t="str">
        <f>VLOOKUP(A13,[5]Sheet1!$A$1:$E$145,5,0)</f>
        <v>PGS.TS. Nguyễn Mạnh Tuân</v>
      </c>
      <c r="AA13" s="31" t="str">
        <f>VLOOKUP(A13,[5]Sheet1!$A$1:$F$145,6,0)</f>
        <v>PGS.TS. Lê Thái Phong</v>
      </c>
      <c r="AB13" s="31" t="str">
        <f>VLOOKUP(A13,[5]Sheet1!$A$1:$G$145,7,0)</f>
        <v>PGS.TS. Mai Thanh Lan</v>
      </c>
      <c r="AC13" s="31" t="str">
        <f>VLOOKUP(A13,[5]Sheet1!$A$1:$H$145,8,0)</f>
        <v>TS. Nguyễn Thu Hà</v>
      </c>
      <c r="AD13" s="31" t="str">
        <f>VLOOKUP(A13,[5]Sheet1!$A$1:$I$145,9,0)</f>
        <v>PGS.TS. Nhâm Phong Tuân</v>
      </c>
      <c r="AE13" s="31" t="s">
        <v>1274</v>
      </c>
      <c r="AF13" s="25" t="s">
        <v>121</v>
      </c>
      <c r="AG13" s="25" t="s">
        <v>122</v>
      </c>
      <c r="AH13" s="109" t="s">
        <v>1277</v>
      </c>
      <c r="AJ13" s="39" t="e">
        <f>VLOOKUP(#REF!,[1]QLKT!$AA$10:$AC$111,3,0)</f>
        <v>#REF!</v>
      </c>
      <c r="AK13" s="39"/>
    </row>
    <row r="14" spans="1:37" ht="115.5">
      <c r="A14" s="82" t="str">
        <f t="shared" si="1"/>
        <v>Cao Thị Trang 30/11/1990</v>
      </c>
      <c r="B14" s="63">
        <v>8</v>
      </c>
      <c r="C14" s="68">
        <v>17058280</v>
      </c>
      <c r="D14" s="83" t="s">
        <v>1028</v>
      </c>
      <c r="E14" s="84" t="s">
        <v>501</v>
      </c>
      <c r="F14" s="66" t="s">
        <v>1029</v>
      </c>
      <c r="G14" s="67" t="s">
        <v>1030</v>
      </c>
      <c r="H14" s="63" t="s">
        <v>411</v>
      </c>
      <c r="I14" s="63" t="s">
        <v>38</v>
      </c>
      <c r="J14" s="63" t="s">
        <v>251</v>
      </c>
      <c r="K14" s="63" t="s">
        <v>39</v>
      </c>
      <c r="L14" s="63">
        <v>8340101</v>
      </c>
      <c r="M14" s="69" t="s">
        <v>106</v>
      </c>
      <c r="N14" s="69" t="s">
        <v>1208</v>
      </c>
      <c r="O14" s="63" t="s">
        <v>1031</v>
      </c>
      <c r="P14" s="63" t="s">
        <v>1032</v>
      </c>
      <c r="Q14" s="63" t="s">
        <v>601</v>
      </c>
      <c r="R14" s="63" t="s">
        <v>1033</v>
      </c>
      <c r="S14" s="69">
        <v>3.12</v>
      </c>
      <c r="T14" s="70"/>
      <c r="U14" s="71">
        <v>8.6</v>
      </c>
      <c r="V14" s="72"/>
      <c r="W14" s="69" t="s">
        <v>33</v>
      </c>
      <c r="X14" s="63" t="s">
        <v>45</v>
      </c>
      <c r="Y14" s="70" t="str">
        <f>VLOOKUP(A14,[5]Sheet1!$A$1:$M$145,13,0)</f>
        <v>3870 /QĐ-ĐHKT ngày 14 tháng 12 năm 2020</v>
      </c>
      <c r="Z14" s="69" t="str">
        <f>VLOOKUP(A14,[5]Sheet1!$A$1:$E$145,5,0)</f>
        <v>PGS.TS. Nguyễn Mạnh Tuân</v>
      </c>
      <c r="AA14" s="69" t="str">
        <f>VLOOKUP(A14,[5]Sheet1!$A$1:$F$145,6,0)</f>
        <v>TS. Trần Kim Hào</v>
      </c>
      <c r="AB14" s="69" t="str">
        <f>VLOOKUP(A14,[5]Sheet1!$A$1:$G$145,7,0)</f>
        <v>TS. Trần Việt Thảo</v>
      </c>
      <c r="AC14" s="69" t="str">
        <f>VLOOKUP(A14,[5]Sheet1!$A$1:$H$145,8,0)</f>
        <v>TS. Lưu Hữu Văn</v>
      </c>
      <c r="AD14" s="69" t="str">
        <f>VLOOKUP(A14,[5]Sheet1!$A$1:$I$145,9,0)</f>
        <v>TS. Trương Minh Đức</v>
      </c>
      <c r="AE14" s="69" t="str">
        <f>VLOOKUP(A14,[5]Sheet1!$A$1:$L$146,12,0)</f>
        <v>ngày 24 tháng 12 năm 2020</v>
      </c>
      <c r="AF14" s="63" t="str">
        <f>VLOOKUP(A14,'DS 4.2020'!A134:AF284,32,)</f>
        <v>0987195365</v>
      </c>
      <c r="AG14" s="63" t="str">
        <f>VLOOKUP(A14,'DS 4.2020'!A134:AG284,33,0)</f>
        <v>caotrang.th@gmail.com</v>
      </c>
      <c r="AH14" s="76" t="s">
        <v>1277</v>
      </c>
      <c r="AJ14" s="47" t="e">
        <f>VLOOKUP(#REF!,[1]QLKT!$AA$10:$AC$111,3,0)</f>
        <v>#REF!</v>
      </c>
      <c r="AK14" s="47"/>
    </row>
    <row r="15" spans="1:37" ht="39" customHeight="1">
      <c r="A15" s="82" t="str">
        <f>TRIM(D15)&amp;" "&amp;TRIM(E15)&amp;" "&amp;TRIM(G15)</f>
        <v xml:space="preserve">  </v>
      </c>
      <c r="B15" s="183" t="s">
        <v>1289</v>
      </c>
      <c r="C15" s="183"/>
      <c r="D15" s="183"/>
      <c r="E15" s="183"/>
      <c r="F15" s="183"/>
      <c r="G15" s="183"/>
      <c r="AF15" s="50"/>
    </row>
    <row r="34" spans="1:37" s="50" customFormat="1">
      <c r="A34" s="48"/>
      <c r="B34" s="48"/>
      <c r="C34" s="48"/>
      <c r="D34" s="81"/>
      <c r="E34" s="81"/>
      <c r="F34" s="48"/>
      <c r="O34" s="143">
        <f>147+11+6</f>
        <v>164</v>
      </c>
      <c r="S34" s="144"/>
      <c r="U34" s="144"/>
      <c r="AF34" s="48"/>
      <c r="AG34" s="48"/>
      <c r="AH34" s="53"/>
      <c r="AI34" s="48"/>
      <c r="AJ34" s="48"/>
      <c r="AK34" s="48"/>
    </row>
  </sheetData>
  <mergeCells count="2">
    <mergeCell ref="B4:AF4"/>
    <mergeCell ref="B15:G15"/>
  </mergeCells>
  <pageMargins left="0.19685039370078741" right="0.19685039370078741" top="0.51181102362204722" bottom="0.51181102362204722" header="0" footer="0"/>
  <pageSetup paperSize="9" scale="45" orientation="landscape" r:id="rId1"/>
  <headerFooter>
    <oddFooter>&amp;CTrang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tabSelected="1" topLeftCell="B1" zoomScale="70" zoomScaleNormal="70" zoomScaleSheetLayoutView="55" workbookViewId="0">
      <pane ySplit="7" topLeftCell="A8" activePane="bottomLeft" state="frozen"/>
      <selection activeCell="E1" sqref="E1"/>
      <selection pane="bottomLeft" activeCell="X6" sqref="X6"/>
    </sheetView>
  </sheetViews>
  <sheetFormatPr defaultRowHeight="16.5"/>
  <cols>
    <col min="1" max="1" width="19.42578125" style="48" hidden="1" customWidth="1"/>
    <col min="2" max="2" width="8" style="48" customWidth="1"/>
    <col min="3" max="3" width="12.140625" style="48" customWidth="1"/>
    <col min="4" max="4" width="18.5703125" style="81" customWidth="1"/>
    <col min="5" max="5" width="9.5703125" style="81" customWidth="1"/>
    <col min="6" max="6" width="19.7109375" style="48" hidden="1" customWidth="1"/>
    <col min="7" max="7" width="13.140625" style="50" customWidth="1"/>
    <col min="8" max="8" width="8.85546875" style="50" customWidth="1"/>
    <col min="9" max="9" width="6.85546875" style="50" customWidth="1"/>
    <col min="10" max="10" width="13.28515625" style="50" customWidth="1"/>
    <col min="11" max="11" width="12.85546875" style="50" customWidth="1"/>
    <col min="12" max="12" width="13.28515625" style="50" customWidth="1"/>
    <col min="13" max="13" width="16.5703125" style="50" customWidth="1"/>
    <col min="14" max="14" width="11.7109375" style="144" customWidth="1"/>
    <col min="15" max="15" width="10.28515625" style="144" customWidth="1"/>
    <col min="16" max="27" width="10.28515625" style="50" customWidth="1"/>
    <col min="28" max="29" width="13.28515625" style="150" hidden="1" customWidth="1"/>
    <col min="30" max="30" width="31" style="151" hidden="1" customWidth="1"/>
    <col min="31" max="31" width="13.140625" style="150" hidden="1" customWidth="1"/>
    <col min="32" max="32" width="16.42578125" style="150" hidden="1" customWidth="1"/>
    <col min="33" max="33" width="13.28515625" style="150" hidden="1" customWidth="1"/>
    <col min="34" max="34" width="8.7109375" style="152" hidden="1" customWidth="1"/>
    <col min="35" max="35" width="11" style="150" hidden="1" customWidth="1"/>
    <col min="36" max="36" width="8.140625" style="152" hidden="1" customWidth="1"/>
    <col min="37" max="37" width="10.28515625" style="150" hidden="1" customWidth="1"/>
    <col min="38" max="38" width="9.28515625" style="150" hidden="1" customWidth="1"/>
    <col min="39" max="39" width="12.85546875" style="150" hidden="1" customWidth="1"/>
    <col min="40" max="44" width="11" style="150" hidden="1" customWidth="1"/>
    <col min="45" max="45" width="12.28515625" style="150" hidden="1" customWidth="1"/>
    <col min="46" max="46" width="10.7109375" style="38" hidden="1" customWidth="1"/>
    <col min="47" max="47" width="14.7109375" style="38" hidden="1" customWidth="1"/>
    <col min="48" max="48" width="13.5703125" style="153" hidden="1" customWidth="1"/>
    <col min="49" max="49" width="13" style="38" hidden="1" customWidth="1"/>
    <col min="50" max="50" width="16.5703125" style="38" hidden="1" customWidth="1"/>
    <col min="51" max="16384" width="9.140625" style="48"/>
  </cols>
  <sheetData>
    <row r="1" spans="1:51" ht="20.25" customHeight="1">
      <c r="B1" s="47" t="s">
        <v>10</v>
      </c>
      <c r="D1" s="49"/>
      <c r="E1" s="49"/>
      <c r="K1" s="191" t="s">
        <v>1313</v>
      </c>
      <c r="L1" s="191"/>
      <c r="M1" s="191"/>
      <c r="N1" s="191"/>
      <c r="O1" s="191"/>
      <c r="P1" s="191"/>
    </row>
    <row r="2" spans="1:51" ht="19.5" customHeight="1">
      <c r="B2" s="54" t="s">
        <v>9</v>
      </c>
      <c r="D2" s="49"/>
      <c r="E2" s="49"/>
      <c r="K2" s="191" t="s">
        <v>1314</v>
      </c>
      <c r="L2" s="191"/>
      <c r="M2" s="191"/>
      <c r="N2" s="191"/>
      <c r="O2" s="191"/>
      <c r="P2" s="191"/>
    </row>
    <row r="3" spans="1:51" ht="9.75" customHeight="1">
      <c r="D3" s="49"/>
      <c r="E3" s="49"/>
    </row>
    <row r="4" spans="1:51" s="47" customFormat="1" ht="29.25" customHeight="1">
      <c r="B4" s="182" t="s">
        <v>1316</v>
      </c>
      <c r="C4" s="182"/>
      <c r="D4" s="182"/>
      <c r="E4" s="182"/>
      <c r="F4" s="182"/>
      <c r="G4" s="182"/>
      <c r="H4" s="182"/>
      <c r="I4" s="182"/>
      <c r="J4" s="182"/>
      <c r="K4" s="182"/>
      <c r="L4" s="182"/>
      <c r="M4" s="182"/>
      <c r="N4" s="182"/>
      <c r="O4" s="182"/>
      <c r="P4" s="182"/>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39"/>
      <c r="AV4" s="153"/>
      <c r="AW4" s="39"/>
      <c r="AX4" s="39"/>
    </row>
    <row r="5" spans="1:51" s="47" customFormat="1" ht="19.5" customHeight="1">
      <c r="B5" s="192" t="s">
        <v>1332</v>
      </c>
      <c r="C5" s="192"/>
      <c r="D5" s="192"/>
      <c r="E5" s="192"/>
      <c r="F5" s="192"/>
      <c r="G5" s="192"/>
      <c r="H5" s="192"/>
      <c r="I5" s="192"/>
      <c r="J5" s="192"/>
      <c r="K5" s="192"/>
      <c r="L5" s="192"/>
      <c r="M5" s="192"/>
      <c r="N5" s="192"/>
      <c r="O5" s="192"/>
      <c r="P5" s="192"/>
      <c r="Q5" s="57"/>
      <c r="R5" s="57"/>
      <c r="S5" s="57"/>
      <c r="T5" s="57"/>
      <c r="U5" s="57"/>
      <c r="V5" s="57"/>
      <c r="W5" s="57"/>
      <c r="X5" s="57"/>
      <c r="Y5" s="57"/>
      <c r="Z5" s="57"/>
      <c r="AA5" s="57"/>
      <c r="AB5" s="154"/>
      <c r="AC5" s="154"/>
      <c r="AD5" s="151"/>
      <c r="AE5" s="154"/>
      <c r="AF5" s="154"/>
      <c r="AG5" s="154"/>
      <c r="AH5" s="155"/>
      <c r="AI5" s="154"/>
      <c r="AJ5" s="155"/>
      <c r="AK5" s="154"/>
      <c r="AL5" s="154"/>
      <c r="AM5" s="154"/>
      <c r="AN5" s="154"/>
      <c r="AO5" s="154"/>
      <c r="AP5" s="154"/>
      <c r="AQ5" s="154"/>
      <c r="AR5" s="154"/>
      <c r="AS5" s="154"/>
      <c r="AT5" s="39"/>
      <c r="AU5" s="39"/>
      <c r="AV5" s="153"/>
      <c r="AW5" s="39"/>
      <c r="AX5" s="39"/>
    </row>
    <row r="6" spans="1:51" s="47" customFormat="1" ht="15.75" customHeight="1">
      <c r="B6" s="55"/>
      <c r="D6" s="56"/>
      <c r="E6" s="56"/>
      <c r="G6" s="57"/>
      <c r="H6" s="57"/>
      <c r="I6" s="57"/>
      <c r="J6" s="57"/>
      <c r="K6" s="57"/>
      <c r="L6" s="57"/>
      <c r="M6" s="57"/>
      <c r="N6" s="145"/>
      <c r="O6" s="145"/>
      <c r="P6" s="57"/>
      <c r="Q6" s="57"/>
      <c r="R6" s="57"/>
      <c r="S6" s="57"/>
      <c r="T6" s="57"/>
      <c r="U6" s="57"/>
      <c r="V6" s="57"/>
      <c r="W6" s="57"/>
      <c r="X6" s="57"/>
      <c r="Y6" s="57"/>
      <c r="Z6" s="57"/>
      <c r="AA6" s="57"/>
      <c r="AB6" s="154"/>
      <c r="AC6" s="154"/>
      <c r="AD6" s="151"/>
      <c r="AE6" s="154"/>
      <c r="AF6" s="154"/>
      <c r="AG6" s="154"/>
      <c r="AH6" s="155"/>
      <c r="AI6" s="154"/>
      <c r="AJ6" s="155"/>
      <c r="AK6" s="154"/>
      <c r="AL6" s="154"/>
      <c r="AM6" s="154"/>
      <c r="AN6" s="154"/>
      <c r="AO6" s="154"/>
      <c r="AP6" s="154"/>
      <c r="AQ6" s="154"/>
      <c r="AR6" s="154"/>
      <c r="AS6" s="154"/>
      <c r="AT6" s="39"/>
      <c r="AU6" s="39"/>
      <c r="AV6" s="153"/>
      <c r="AW6" s="39"/>
      <c r="AX6" s="39"/>
    </row>
    <row r="7" spans="1:51" s="47" customFormat="1" ht="73.5" customHeight="1">
      <c r="B7" s="59" t="s">
        <v>1293</v>
      </c>
      <c r="C7" s="59" t="s">
        <v>12</v>
      </c>
      <c r="D7" s="147" t="s">
        <v>11</v>
      </c>
      <c r="E7" s="146"/>
      <c r="F7" s="60" t="s">
        <v>11</v>
      </c>
      <c r="G7" s="59" t="s">
        <v>0</v>
      </c>
      <c r="H7" s="59" t="s">
        <v>1</v>
      </c>
      <c r="I7" s="59" t="s">
        <v>2</v>
      </c>
      <c r="J7" s="59" t="s">
        <v>4</v>
      </c>
      <c r="K7" s="59" t="s">
        <v>1312</v>
      </c>
      <c r="L7" s="59" t="s">
        <v>1311</v>
      </c>
      <c r="M7" s="59" t="s">
        <v>18</v>
      </c>
      <c r="N7" s="61" t="s">
        <v>17</v>
      </c>
      <c r="O7" s="61" t="s">
        <v>1321</v>
      </c>
      <c r="P7" s="59" t="s">
        <v>1317</v>
      </c>
      <c r="Q7" s="148"/>
      <c r="R7" s="148"/>
      <c r="S7" s="148"/>
      <c r="T7" s="148"/>
      <c r="U7" s="148"/>
      <c r="V7" s="148"/>
      <c r="W7" s="148"/>
      <c r="X7" s="148"/>
      <c r="Y7" s="148"/>
      <c r="Z7" s="148"/>
      <c r="AA7" s="148"/>
      <c r="AB7" s="156" t="s">
        <v>5</v>
      </c>
      <c r="AC7" s="157" t="s">
        <v>7</v>
      </c>
      <c r="AD7" s="157" t="s">
        <v>6</v>
      </c>
      <c r="AE7" s="157" t="s">
        <v>13</v>
      </c>
      <c r="AF7" s="157" t="s">
        <v>14</v>
      </c>
      <c r="AG7" s="157" t="s">
        <v>19</v>
      </c>
      <c r="AH7" s="158" t="s">
        <v>17</v>
      </c>
      <c r="AI7" s="157" t="s">
        <v>29</v>
      </c>
      <c r="AJ7" s="158" t="s">
        <v>15</v>
      </c>
      <c r="AK7" s="157" t="s">
        <v>16</v>
      </c>
      <c r="AL7" s="157" t="s">
        <v>31</v>
      </c>
      <c r="AM7" s="157" t="s">
        <v>20</v>
      </c>
      <c r="AN7" s="157" t="s">
        <v>24</v>
      </c>
      <c r="AO7" s="157" t="s">
        <v>25</v>
      </c>
      <c r="AP7" s="157" t="s">
        <v>26</v>
      </c>
      <c r="AQ7" s="157" t="s">
        <v>27</v>
      </c>
      <c r="AR7" s="157" t="s">
        <v>28</v>
      </c>
      <c r="AS7" s="157" t="s">
        <v>21</v>
      </c>
      <c r="AT7" s="157" t="s">
        <v>22</v>
      </c>
      <c r="AU7" s="157" t="s">
        <v>23</v>
      </c>
      <c r="AV7" s="159" t="s">
        <v>8</v>
      </c>
      <c r="AW7" s="39"/>
      <c r="AX7" s="39" t="e">
        <f>VLOOKUP(#REF!,[1]QLKT!$AA$10:$AC$111,3,0)</f>
        <v>#REF!</v>
      </c>
    </row>
    <row r="8" spans="1:51" s="47" customFormat="1" ht="24" customHeight="1">
      <c r="B8" s="59" t="s">
        <v>1323</v>
      </c>
      <c r="C8" s="178" t="s">
        <v>1324</v>
      </c>
      <c r="D8" s="179"/>
      <c r="E8" s="179"/>
      <c r="F8" s="179"/>
      <c r="G8" s="179"/>
      <c r="H8" s="179"/>
      <c r="I8" s="179"/>
      <c r="J8" s="179"/>
      <c r="K8" s="180"/>
      <c r="L8" s="181" t="s">
        <v>1329</v>
      </c>
      <c r="M8" s="179"/>
      <c r="N8" s="179"/>
      <c r="O8" s="179"/>
      <c r="P8" s="180"/>
      <c r="Q8" s="148"/>
      <c r="R8" s="148"/>
      <c r="S8" s="148"/>
      <c r="T8" s="148"/>
      <c r="U8" s="148"/>
      <c r="V8" s="148"/>
      <c r="W8" s="148"/>
      <c r="X8" s="148"/>
      <c r="Y8" s="148"/>
      <c r="Z8" s="148"/>
      <c r="AA8" s="148"/>
      <c r="AB8" s="156"/>
      <c r="AC8" s="157"/>
      <c r="AD8" s="157"/>
      <c r="AE8" s="157"/>
      <c r="AF8" s="157"/>
      <c r="AG8" s="157"/>
      <c r="AH8" s="158"/>
      <c r="AI8" s="157"/>
      <c r="AJ8" s="158"/>
      <c r="AK8" s="157"/>
      <c r="AL8" s="157"/>
      <c r="AM8" s="157"/>
      <c r="AN8" s="157"/>
      <c r="AO8" s="157"/>
      <c r="AP8" s="157"/>
      <c r="AQ8" s="157"/>
      <c r="AR8" s="157"/>
      <c r="AS8" s="157"/>
      <c r="AT8" s="157"/>
      <c r="AU8" s="157"/>
      <c r="AV8" s="159"/>
      <c r="AW8" s="39"/>
      <c r="AX8" s="39"/>
    </row>
    <row r="9" spans="1:51" ht="50.25" customHeight="1">
      <c r="A9" s="82" t="str">
        <f t="shared" ref="A9:A12" si="0">TRIM(D9)&amp;" "&amp;TRIM(E9)&amp;" "&amp;TRIM(G9)</f>
        <v>Hoàng Thị Phượng 21/07/1985</v>
      </c>
      <c r="B9" s="63">
        <v>1</v>
      </c>
      <c r="C9" s="68">
        <v>16055274</v>
      </c>
      <c r="D9" s="83" t="s">
        <v>363</v>
      </c>
      <c r="E9" s="84" t="s">
        <v>69</v>
      </c>
      <c r="F9" s="67" t="s">
        <v>1054</v>
      </c>
      <c r="G9" s="67" t="s">
        <v>1055</v>
      </c>
      <c r="H9" s="63" t="s">
        <v>34</v>
      </c>
      <c r="I9" s="63" t="s">
        <v>38</v>
      </c>
      <c r="J9" s="63" t="s">
        <v>116</v>
      </c>
      <c r="K9" s="63" t="s">
        <v>251</v>
      </c>
      <c r="L9" s="69" t="s">
        <v>1208</v>
      </c>
      <c r="M9" s="69" t="s">
        <v>1320</v>
      </c>
      <c r="N9" s="69">
        <v>3.39</v>
      </c>
      <c r="O9" s="71">
        <v>8.6</v>
      </c>
      <c r="P9" s="69" t="s">
        <v>1211</v>
      </c>
      <c r="Q9" s="95"/>
      <c r="R9" s="95"/>
      <c r="S9" s="95"/>
      <c r="T9" s="95"/>
      <c r="U9" s="95"/>
      <c r="V9" s="95"/>
      <c r="W9" s="95"/>
      <c r="X9" s="95"/>
      <c r="Y9" s="95"/>
      <c r="Z9" s="95"/>
      <c r="AA9" s="95"/>
      <c r="AB9" s="160">
        <v>8340101</v>
      </c>
      <c r="AC9" s="31" t="s">
        <v>260</v>
      </c>
      <c r="AD9" s="25" t="s">
        <v>1056</v>
      </c>
      <c r="AE9" s="25" t="s">
        <v>1057</v>
      </c>
      <c r="AF9" s="31" t="s">
        <v>1058</v>
      </c>
      <c r="AG9" s="33" t="s">
        <v>1059</v>
      </c>
      <c r="AH9" s="31">
        <v>3.39</v>
      </c>
      <c r="AI9" s="33"/>
      <c r="AJ9" s="33">
        <v>8.6</v>
      </c>
      <c r="AK9" s="31" t="e">
        <v>#N/A</v>
      </c>
      <c r="AL9" s="31" t="s">
        <v>33</v>
      </c>
      <c r="AM9" s="32" t="s">
        <v>1295</v>
      </c>
      <c r="AN9" s="31" t="s">
        <v>777</v>
      </c>
      <c r="AO9" s="31" t="s">
        <v>1296</v>
      </c>
      <c r="AP9" s="31" t="s">
        <v>937</v>
      </c>
      <c r="AQ9" s="31" t="s">
        <v>1297</v>
      </c>
      <c r="AR9" s="31" t="s">
        <v>119</v>
      </c>
      <c r="AS9" s="31" t="s">
        <v>1298</v>
      </c>
      <c r="AT9" s="25" t="s">
        <v>1060</v>
      </c>
      <c r="AU9" s="25" t="s">
        <v>1061</v>
      </c>
      <c r="AV9" s="109" t="s">
        <v>1277</v>
      </c>
      <c r="AX9" s="39" t="e">
        <f>VLOOKUP(#REF!,[1]QLKT!$AA$10:$AC$111,3,0)</f>
        <v>#REF!</v>
      </c>
      <c r="AY9" s="47"/>
    </row>
    <row r="10" spans="1:51" ht="50.25" customHeight="1">
      <c r="A10" s="82" t="str">
        <f>TRIM(D10)&amp;" "&amp;TRIM(E10)&amp;" "&amp;TRIM(G10)</f>
        <v>Cao Thị Trang 30/11/1990</v>
      </c>
      <c r="B10" s="63">
        <v>2</v>
      </c>
      <c r="C10" s="68">
        <v>17058280</v>
      </c>
      <c r="D10" s="83" t="s">
        <v>1028</v>
      </c>
      <c r="E10" s="84" t="s">
        <v>501</v>
      </c>
      <c r="F10" s="67" t="s">
        <v>1029</v>
      </c>
      <c r="G10" s="67" t="s">
        <v>1030</v>
      </c>
      <c r="H10" s="63" t="s">
        <v>411</v>
      </c>
      <c r="I10" s="63" t="s">
        <v>38</v>
      </c>
      <c r="J10" s="63" t="s">
        <v>39</v>
      </c>
      <c r="K10" s="63" t="s">
        <v>251</v>
      </c>
      <c r="L10" s="69" t="s">
        <v>1208</v>
      </c>
      <c r="M10" s="69" t="s">
        <v>1319</v>
      </c>
      <c r="N10" s="69">
        <v>3.12</v>
      </c>
      <c r="O10" s="71">
        <v>8.6</v>
      </c>
      <c r="P10" s="69" t="s">
        <v>1211</v>
      </c>
      <c r="Q10" s="95"/>
      <c r="R10" s="95"/>
      <c r="S10" s="95"/>
      <c r="T10" s="95"/>
      <c r="U10" s="95"/>
      <c r="V10" s="95"/>
      <c r="W10" s="95"/>
      <c r="X10" s="95"/>
      <c r="Y10" s="95"/>
      <c r="Z10" s="95"/>
      <c r="AA10" s="95"/>
      <c r="AB10" s="160">
        <v>8340101</v>
      </c>
      <c r="AC10" s="31" t="s">
        <v>106</v>
      </c>
      <c r="AD10" s="25" t="s">
        <v>1031</v>
      </c>
      <c r="AE10" s="25" t="s">
        <v>1032</v>
      </c>
      <c r="AF10" s="31" t="s">
        <v>601</v>
      </c>
      <c r="AG10" s="33" t="s">
        <v>1033</v>
      </c>
      <c r="AH10" s="31">
        <v>3.12</v>
      </c>
      <c r="AI10" s="33"/>
      <c r="AJ10" s="33">
        <v>8.6</v>
      </c>
      <c r="AK10" s="31"/>
      <c r="AL10" s="31" t="s">
        <v>33</v>
      </c>
      <c r="AM10" s="32" t="s">
        <v>1306</v>
      </c>
      <c r="AN10" s="31" t="s">
        <v>1307</v>
      </c>
      <c r="AO10" s="31" t="s">
        <v>1308</v>
      </c>
      <c r="AP10" s="31" t="s">
        <v>1309</v>
      </c>
      <c r="AQ10" s="31" t="s">
        <v>1310</v>
      </c>
      <c r="AR10" s="31" t="s">
        <v>453</v>
      </c>
      <c r="AS10" s="31" t="s">
        <v>1305</v>
      </c>
      <c r="AT10" s="25" t="s">
        <v>1034</v>
      </c>
      <c r="AU10" s="25" t="s">
        <v>1035</v>
      </c>
      <c r="AV10" s="109" t="s">
        <v>1277</v>
      </c>
      <c r="AX10" s="39" t="e">
        <f>VLOOKUP(#REF!,[1]QLKT!$AA$10:$AC$111,3,0)</f>
        <v>#REF!</v>
      </c>
      <c r="AY10" s="47"/>
    </row>
    <row r="11" spans="1:51" s="47" customFormat="1" ht="24" customHeight="1">
      <c r="B11" s="59" t="s">
        <v>1325</v>
      </c>
      <c r="C11" s="178" t="s">
        <v>1326</v>
      </c>
      <c r="D11" s="179"/>
      <c r="E11" s="179"/>
      <c r="F11" s="179"/>
      <c r="G11" s="179"/>
      <c r="H11" s="179"/>
      <c r="I11" s="179"/>
      <c r="J11" s="179"/>
      <c r="K11" s="180"/>
      <c r="L11" s="181" t="s">
        <v>1330</v>
      </c>
      <c r="M11" s="179"/>
      <c r="N11" s="179"/>
      <c r="O11" s="179"/>
      <c r="P11" s="180"/>
      <c r="Q11" s="148"/>
      <c r="R11" s="148"/>
      <c r="S11" s="148"/>
      <c r="T11" s="148"/>
      <c r="U11" s="148"/>
      <c r="V11" s="148"/>
      <c r="W11" s="148"/>
      <c r="X11" s="148"/>
      <c r="Y11" s="148"/>
      <c r="Z11" s="148"/>
      <c r="AA11" s="148"/>
      <c r="AB11" s="156"/>
      <c r="AC11" s="157"/>
      <c r="AD11" s="157"/>
      <c r="AE11" s="157"/>
      <c r="AF11" s="157"/>
      <c r="AG11" s="157"/>
      <c r="AH11" s="158"/>
      <c r="AI11" s="157"/>
      <c r="AJ11" s="158"/>
      <c r="AK11" s="157"/>
      <c r="AL11" s="157"/>
      <c r="AM11" s="157"/>
      <c r="AN11" s="157"/>
      <c r="AO11" s="157"/>
      <c r="AP11" s="157"/>
      <c r="AQ11" s="157"/>
      <c r="AR11" s="157"/>
      <c r="AS11" s="157"/>
      <c r="AT11" s="157"/>
      <c r="AU11" s="157"/>
      <c r="AV11" s="159"/>
      <c r="AW11" s="39"/>
      <c r="AX11" s="39"/>
    </row>
    <row r="12" spans="1:51" ht="50.25" customHeight="1">
      <c r="A12" s="82" t="str">
        <f t="shared" si="0"/>
        <v>Ngô Thị Thu Quỳnh 15/09/1993</v>
      </c>
      <c r="B12" s="63">
        <v>1</v>
      </c>
      <c r="C12" s="68">
        <v>16055180</v>
      </c>
      <c r="D12" s="83" t="s">
        <v>1000</v>
      </c>
      <c r="E12" s="84" t="s">
        <v>1001</v>
      </c>
      <c r="F12" s="67" t="s">
        <v>1002</v>
      </c>
      <c r="G12" s="67" t="s">
        <v>1003</v>
      </c>
      <c r="H12" s="63" t="s">
        <v>790</v>
      </c>
      <c r="I12" s="63" t="s">
        <v>38</v>
      </c>
      <c r="J12" s="63" t="s">
        <v>116</v>
      </c>
      <c r="K12" s="63" t="s">
        <v>660</v>
      </c>
      <c r="L12" s="69" t="s">
        <v>1269</v>
      </c>
      <c r="M12" s="69" t="s">
        <v>1318</v>
      </c>
      <c r="N12" s="69">
        <v>2.96</v>
      </c>
      <c r="O12" s="71">
        <v>8.1999999999999993</v>
      </c>
      <c r="P12" s="69" t="s">
        <v>1315</v>
      </c>
      <c r="Q12" s="95"/>
      <c r="R12" s="95"/>
      <c r="S12" s="95"/>
      <c r="T12" s="95"/>
      <c r="U12" s="95"/>
      <c r="V12" s="95"/>
      <c r="W12" s="95"/>
      <c r="X12" s="95"/>
      <c r="Y12" s="95"/>
      <c r="Z12" s="95"/>
      <c r="AA12" s="95"/>
      <c r="AB12" s="160">
        <v>8340201</v>
      </c>
      <c r="AC12" s="31" t="s">
        <v>995</v>
      </c>
      <c r="AD12" s="25" t="s">
        <v>1004</v>
      </c>
      <c r="AE12" s="25" t="s">
        <v>1005</v>
      </c>
      <c r="AF12" s="31" t="s">
        <v>120</v>
      </c>
      <c r="AG12" s="33" t="s">
        <v>1006</v>
      </c>
      <c r="AH12" s="31">
        <v>2.96</v>
      </c>
      <c r="AI12" s="33"/>
      <c r="AJ12" s="33">
        <v>8.1999999999999993</v>
      </c>
      <c r="AK12" s="31" t="e">
        <v>#N/A</v>
      </c>
      <c r="AL12" s="31" t="s">
        <v>37</v>
      </c>
      <c r="AM12" s="32" t="s">
        <v>1299</v>
      </c>
      <c r="AN12" s="31" t="s">
        <v>1300</v>
      </c>
      <c r="AO12" s="31" t="s">
        <v>1301</v>
      </c>
      <c r="AP12" s="31" t="s">
        <v>1302</v>
      </c>
      <c r="AQ12" s="31" t="s">
        <v>1303</v>
      </c>
      <c r="AR12" s="31" t="s">
        <v>1304</v>
      </c>
      <c r="AS12" s="31" t="s">
        <v>1305</v>
      </c>
      <c r="AT12" s="25" t="s">
        <v>1007</v>
      </c>
      <c r="AU12" s="25" t="s">
        <v>1008</v>
      </c>
      <c r="AV12" s="109" t="s">
        <v>1277</v>
      </c>
      <c r="AX12" s="39" t="e">
        <f>VLOOKUP(#REF!,[1]QLKT!$AA$10:$AC$111,3,0)</f>
        <v>#REF!</v>
      </c>
      <c r="AY12" s="47"/>
    </row>
    <row r="13" spans="1:51" s="47" customFormat="1" ht="24" customHeight="1">
      <c r="B13" s="59" t="s">
        <v>1327</v>
      </c>
      <c r="C13" s="178" t="s">
        <v>1328</v>
      </c>
      <c r="D13" s="179"/>
      <c r="E13" s="179"/>
      <c r="F13" s="179"/>
      <c r="G13" s="179"/>
      <c r="H13" s="179"/>
      <c r="I13" s="179"/>
      <c r="J13" s="179"/>
      <c r="K13" s="180"/>
      <c r="L13" s="181" t="s">
        <v>1331</v>
      </c>
      <c r="M13" s="179"/>
      <c r="N13" s="179"/>
      <c r="O13" s="179"/>
      <c r="P13" s="180"/>
      <c r="Q13" s="148"/>
      <c r="R13" s="148"/>
      <c r="S13" s="148"/>
      <c r="T13" s="148"/>
      <c r="U13" s="148"/>
      <c r="V13" s="148"/>
      <c r="W13" s="148"/>
      <c r="X13" s="148"/>
      <c r="Y13" s="148"/>
      <c r="Z13" s="148"/>
      <c r="AA13" s="148"/>
      <c r="AB13" s="156"/>
      <c r="AC13" s="157"/>
      <c r="AD13" s="157"/>
      <c r="AE13" s="157"/>
      <c r="AF13" s="157"/>
      <c r="AG13" s="157"/>
      <c r="AH13" s="158"/>
      <c r="AI13" s="157"/>
      <c r="AJ13" s="158"/>
      <c r="AK13" s="157"/>
      <c r="AL13" s="157"/>
      <c r="AM13" s="157"/>
      <c r="AN13" s="157"/>
      <c r="AO13" s="157"/>
      <c r="AP13" s="157"/>
      <c r="AQ13" s="157"/>
      <c r="AR13" s="157"/>
      <c r="AS13" s="157"/>
      <c r="AT13" s="157"/>
      <c r="AU13" s="157"/>
      <c r="AV13" s="159"/>
      <c r="AW13" s="39"/>
      <c r="AX13" s="39"/>
    </row>
    <row r="14" spans="1:51" ht="50.25" customHeight="1">
      <c r="A14" s="82"/>
      <c r="B14" s="63">
        <v>1</v>
      </c>
      <c r="C14" s="68">
        <v>18057102</v>
      </c>
      <c r="D14" s="83" t="s">
        <v>103</v>
      </c>
      <c r="E14" s="84" t="s">
        <v>1062</v>
      </c>
      <c r="F14" s="67" t="s">
        <v>1063</v>
      </c>
      <c r="G14" s="67" t="s">
        <v>1063</v>
      </c>
      <c r="H14" s="63" t="s">
        <v>34</v>
      </c>
      <c r="I14" s="63" t="s">
        <v>38</v>
      </c>
      <c r="J14" s="63" t="s">
        <v>47</v>
      </c>
      <c r="K14" s="63" t="s">
        <v>40</v>
      </c>
      <c r="L14" s="69" t="s">
        <v>1208</v>
      </c>
      <c r="M14" s="69" t="s">
        <v>48</v>
      </c>
      <c r="N14" s="69">
        <v>3.11</v>
      </c>
      <c r="O14" s="71">
        <v>8.3000000000000007</v>
      </c>
      <c r="P14" s="69" t="s">
        <v>1315</v>
      </c>
      <c r="Q14" s="95"/>
      <c r="R14" s="95"/>
      <c r="S14" s="95"/>
      <c r="T14" s="95"/>
      <c r="U14" s="95"/>
      <c r="V14" s="95"/>
      <c r="W14" s="95"/>
      <c r="X14" s="95"/>
      <c r="Y14" s="95"/>
      <c r="Z14" s="95"/>
      <c r="AA14" s="95"/>
      <c r="AB14" s="160">
        <v>8340410</v>
      </c>
      <c r="AC14" s="31" t="s">
        <v>1208</v>
      </c>
      <c r="AD14" s="25" t="s">
        <v>1162</v>
      </c>
      <c r="AE14" s="25" t="s">
        <v>1163</v>
      </c>
      <c r="AF14" s="31" t="s">
        <v>901</v>
      </c>
      <c r="AG14" s="33"/>
      <c r="AH14" s="31">
        <v>3.11</v>
      </c>
      <c r="AI14" s="33">
        <v>8.3000000000000007</v>
      </c>
      <c r="AJ14" s="33">
        <v>8.3000000000000007</v>
      </c>
      <c r="AK14" s="31"/>
      <c r="AL14" s="31" t="s">
        <v>33</v>
      </c>
      <c r="AM14" s="32" t="s">
        <v>1283</v>
      </c>
      <c r="AN14" s="31" t="s">
        <v>1284</v>
      </c>
      <c r="AO14" s="31" t="s">
        <v>1285</v>
      </c>
      <c r="AP14" s="31" t="s">
        <v>1286</v>
      </c>
      <c r="AQ14" s="31" t="s">
        <v>1287</v>
      </c>
      <c r="AR14" s="31" t="s">
        <v>1288</v>
      </c>
      <c r="AS14" s="31" t="s">
        <v>1276</v>
      </c>
      <c r="AT14" s="25" t="s">
        <v>1064</v>
      </c>
      <c r="AU14" s="25" t="s">
        <v>1065</v>
      </c>
      <c r="AV14" s="109" t="s">
        <v>1277</v>
      </c>
      <c r="AX14" s="39"/>
      <c r="AY14" s="47"/>
    </row>
    <row r="15" spans="1:51" ht="50.25" customHeight="1">
      <c r="A15" s="82" t="str">
        <f>TRIM(D15)&amp;" "&amp;TRIM(E15)&amp;" "&amp;TRIM(G15)</f>
        <v>Nguyễn Thị Minh Nguyệt 27/07/1993</v>
      </c>
      <c r="B15" s="63">
        <v>2</v>
      </c>
      <c r="C15" s="68">
        <v>18057552</v>
      </c>
      <c r="D15" s="83" t="s">
        <v>312</v>
      </c>
      <c r="E15" s="84" t="s">
        <v>313</v>
      </c>
      <c r="F15" s="66"/>
      <c r="G15" s="67" t="s">
        <v>314</v>
      </c>
      <c r="H15" s="63" t="s">
        <v>790</v>
      </c>
      <c r="I15" s="63" t="s">
        <v>38</v>
      </c>
      <c r="J15" s="63" t="s">
        <v>47</v>
      </c>
      <c r="K15" s="63" t="s">
        <v>40</v>
      </c>
      <c r="L15" s="69" t="s">
        <v>1208</v>
      </c>
      <c r="M15" s="63" t="s">
        <v>79</v>
      </c>
      <c r="N15" s="69">
        <v>3.09</v>
      </c>
      <c r="O15" s="71">
        <v>8.5</v>
      </c>
      <c r="P15" s="72" t="s">
        <v>1211</v>
      </c>
      <c r="Q15" s="149"/>
      <c r="R15" s="149"/>
      <c r="S15" s="149"/>
      <c r="T15" s="149"/>
      <c r="U15" s="149"/>
      <c r="V15" s="149"/>
      <c r="W15" s="149"/>
      <c r="X15" s="149"/>
      <c r="Y15" s="149"/>
      <c r="Z15" s="149"/>
      <c r="AA15" s="149"/>
      <c r="AB15" s="160">
        <v>8340410</v>
      </c>
      <c r="AC15" s="31" t="s">
        <v>100</v>
      </c>
      <c r="AD15" s="25" t="s">
        <v>791</v>
      </c>
      <c r="AE15" s="25" t="s">
        <v>505</v>
      </c>
      <c r="AF15" s="25" t="s">
        <v>506</v>
      </c>
      <c r="AG15" s="25" t="s">
        <v>792</v>
      </c>
      <c r="AH15" s="31">
        <v>3.09</v>
      </c>
      <c r="AI15" s="32"/>
      <c r="AJ15" s="33">
        <v>8.5</v>
      </c>
      <c r="AK15" s="34"/>
      <c r="AL15" s="31" t="s">
        <v>33</v>
      </c>
      <c r="AM15" s="32" t="s">
        <v>1294</v>
      </c>
      <c r="AN15" s="31" t="s">
        <v>1284</v>
      </c>
      <c r="AO15" s="31" t="s">
        <v>1286</v>
      </c>
      <c r="AP15" s="31" t="s">
        <v>1285</v>
      </c>
      <c r="AQ15" s="31" t="s">
        <v>1287</v>
      </c>
      <c r="AR15" s="31" t="s">
        <v>1288</v>
      </c>
      <c r="AS15" s="31" t="s">
        <v>1276</v>
      </c>
      <c r="AT15" s="25" t="s">
        <v>315</v>
      </c>
      <c r="AU15" s="25" t="s">
        <v>316</v>
      </c>
      <c r="AV15" s="109" t="s">
        <v>1277</v>
      </c>
      <c r="AX15" s="39" t="e">
        <f>VLOOKUP(#REF!,[1]QLKT!$AA$10:$AC$111,3,0)</f>
        <v>#REF!</v>
      </c>
      <c r="AY15" s="47"/>
    </row>
    <row r="16" spans="1:51">
      <c r="A16" s="82"/>
      <c r="B16" s="162"/>
      <c r="C16" s="163"/>
      <c r="D16" s="164"/>
      <c r="E16" s="164"/>
      <c r="F16" s="165"/>
      <c r="G16" s="166"/>
      <c r="H16" s="167"/>
      <c r="I16" s="167"/>
      <c r="J16" s="167"/>
      <c r="K16" s="167"/>
      <c r="L16" s="95"/>
      <c r="M16" s="167"/>
      <c r="N16" s="95"/>
      <c r="O16" s="168"/>
      <c r="P16" s="149"/>
      <c r="Q16" s="149"/>
      <c r="R16" s="149"/>
      <c r="S16" s="149"/>
      <c r="T16" s="149"/>
      <c r="U16" s="149"/>
      <c r="V16" s="149"/>
      <c r="W16" s="149"/>
      <c r="X16" s="149"/>
      <c r="Y16" s="149"/>
      <c r="Z16" s="149"/>
      <c r="AA16" s="149"/>
      <c r="AB16" s="169"/>
      <c r="AC16" s="170"/>
      <c r="AD16" s="169"/>
      <c r="AE16" s="169"/>
      <c r="AF16" s="169"/>
      <c r="AG16" s="169"/>
      <c r="AH16" s="170"/>
      <c r="AI16" s="171"/>
      <c r="AJ16" s="172"/>
      <c r="AK16" s="173"/>
      <c r="AL16" s="170"/>
      <c r="AM16" s="171"/>
      <c r="AN16" s="170"/>
      <c r="AO16" s="170"/>
      <c r="AP16" s="170"/>
      <c r="AQ16" s="170"/>
      <c r="AR16" s="170"/>
      <c r="AS16" s="170"/>
      <c r="AT16" s="169"/>
      <c r="AU16" s="169"/>
      <c r="AV16" s="174"/>
      <c r="AX16" s="39"/>
      <c r="AY16" s="47"/>
    </row>
    <row r="17" spans="1:46" ht="25.5" customHeight="1">
      <c r="A17" s="82" t="str">
        <f>TRIM(D17)&amp;" "&amp;TRIM(E17)&amp;" "&amp;TRIM(G17)</f>
        <v xml:space="preserve">  </v>
      </c>
      <c r="C17" s="175" t="s">
        <v>1292</v>
      </c>
      <c r="D17" s="175"/>
      <c r="E17" s="175"/>
      <c r="F17" s="175"/>
      <c r="G17" s="175"/>
      <c r="AT17" s="150"/>
    </row>
    <row r="18" spans="1:46" ht="8.25" customHeight="1"/>
    <row r="19" spans="1:46">
      <c r="L19" s="191" t="s">
        <v>1322</v>
      </c>
      <c r="M19" s="191"/>
      <c r="N19" s="191"/>
      <c r="O19" s="191"/>
      <c r="P19" s="191"/>
    </row>
    <row r="20" spans="1:46">
      <c r="L20" s="176"/>
      <c r="M20" s="176"/>
      <c r="N20" s="177"/>
      <c r="O20" s="177"/>
      <c r="P20" s="176"/>
    </row>
    <row r="21" spans="1:46">
      <c r="L21" s="176"/>
      <c r="M21" s="176"/>
      <c r="N21" s="177"/>
      <c r="O21" s="177"/>
      <c r="P21" s="176"/>
    </row>
    <row r="22" spans="1:46">
      <c r="L22" s="176"/>
      <c r="M22" s="176"/>
      <c r="N22" s="177"/>
      <c r="O22" s="177"/>
      <c r="P22" s="176"/>
    </row>
    <row r="23" spans="1:46">
      <c r="L23" s="176"/>
      <c r="M23" s="176"/>
      <c r="N23" s="177"/>
      <c r="O23" s="177"/>
      <c r="P23" s="176"/>
    </row>
    <row r="24" spans="1:46">
      <c r="L24" s="176"/>
      <c r="M24" s="176"/>
      <c r="N24" s="177"/>
      <c r="O24" s="177"/>
      <c r="P24" s="176"/>
    </row>
    <row r="25" spans="1:46">
      <c r="L25" s="191" t="s">
        <v>1284</v>
      </c>
      <c r="M25" s="191"/>
      <c r="N25" s="191"/>
      <c r="O25" s="191"/>
      <c r="P25" s="191"/>
    </row>
    <row r="26" spans="1:46">
      <c r="L26" s="176"/>
      <c r="M26" s="176"/>
      <c r="N26" s="177"/>
      <c r="O26" s="177"/>
      <c r="P26" s="176"/>
    </row>
    <row r="36" spans="1:51" s="50" customFormat="1">
      <c r="A36" s="48"/>
      <c r="B36" s="48"/>
      <c r="C36" s="48"/>
      <c r="D36" s="81"/>
      <c r="E36" s="81"/>
      <c r="F36" s="48"/>
      <c r="N36" s="144"/>
      <c r="O36" s="144"/>
      <c r="AB36" s="150"/>
      <c r="AC36" s="150"/>
      <c r="AD36" s="151">
        <f>147+11+6</f>
        <v>164</v>
      </c>
      <c r="AE36" s="150"/>
      <c r="AF36" s="150"/>
      <c r="AG36" s="150"/>
      <c r="AH36" s="152"/>
      <c r="AI36" s="150"/>
      <c r="AJ36" s="152"/>
      <c r="AK36" s="150"/>
      <c r="AL36" s="150"/>
      <c r="AM36" s="150"/>
      <c r="AN36" s="150"/>
      <c r="AO36" s="150"/>
      <c r="AP36" s="150"/>
      <c r="AQ36" s="150"/>
      <c r="AR36" s="150"/>
      <c r="AS36" s="150"/>
      <c r="AT36" s="38"/>
      <c r="AU36" s="38"/>
      <c r="AV36" s="153"/>
      <c r="AW36" s="38"/>
      <c r="AX36" s="38"/>
      <c r="AY36" s="48"/>
    </row>
  </sheetData>
  <mergeCells count="6">
    <mergeCell ref="L19:P19"/>
    <mergeCell ref="L25:P25"/>
    <mergeCell ref="B4:P4"/>
    <mergeCell ref="K1:P1"/>
    <mergeCell ref="K2:P2"/>
    <mergeCell ref="B5:P5"/>
  </mergeCells>
  <pageMargins left="0.5" right="0" top="0.35" bottom="0" header="0" footer="0"/>
  <pageSetup paperSize="9" scale="85" orientation="landscape" r:id="rId1"/>
  <headerFooter>
    <oddFooter>&amp;CTrang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8"/>
  <sheetViews>
    <sheetView view="pageBreakPreview" zoomScale="55" zoomScaleNormal="55" zoomScaleSheetLayoutView="55" workbookViewId="0">
      <pane ySplit="6" topLeftCell="A7" activePane="bottomLeft" state="frozen"/>
      <selection activeCell="E1" sqref="E1"/>
      <selection pane="bottomLeft" activeCell="A7" sqref="A7:XFD7"/>
    </sheetView>
  </sheetViews>
  <sheetFormatPr defaultRowHeight="16.5"/>
  <cols>
    <col min="1" max="1" width="19.42578125" style="1" hidden="1" customWidth="1"/>
    <col min="2" max="2" width="7" style="1" customWidth="1"/>
    <col min="3" max="3" width="13.5703125" style="1" customWidth="1"/>
    <col min="4" max="4" width="17.7109375" style="23" customWidth="1"/>
    <col min="5" max="5" width="10.85546875" style="23" customWidth="1"/>
    <col min="6" max="6" width="19.7109375" style="1" hidden="1" customWidth="1"/>
    <col min="7" max="7" width="14" style="1" customWidth="1"/>
    <col min="8" max="8" width="11.140625" style="1" customWidth="1"/>
    <col min="9" max="9" width="8.28515625" style="4" customWidth="1"/>
    <col min="10" max="10" width="14.5703125" style="1" customWidth="1"/>
    <col min="11" max="14" width="13.28515625" style="1" customWidth="1"/>
    <col min="15" max="15" width="37.85546875" style="5" customWidth="1"/>
    <col min="16" max="16" width="14" style="1" customWidth="1"/>
    <col min="17" max="18" width="15.85546875" style="1" customWidth="1"/>
    <col min="19" max="19" width="8.85546875" style="6" customWidth="1"/>
    <col min="20" max="20" width="10.85546875" style="1" hidden="1" customWidth="1"/>
    <col min="21" max="21" width="8" style="6" customWidth="1"/>
    <col min="22" max="22" width="10.85546875" style="1" customWidth="1"/>
    <col min="23" max="23" width="10.5703125" style="1" customWidth="1"/>
    <col min="24" max="24" width="20.42578125" style="4" customWidth="1"/>
    <col min="25" max="25" width="16.5703125" style="1" customWidth="1"/>
    <col min="26" max="26" width="15.140625" style="1" customWidth="1"/>
    <col min="27" max="27" width="13.42578125" style="1" customWidth="1"/>
    <col min="28" max="28" width="12.28515625" style="1" customWidth="1"/>
    <col min="29" max="29" width="14.85546875" style="1" customWidth="1"/>
    <col min="30" max="30" width="13" style="1" customWidth="1"/>
    <col min="31" max="31" width="12.28515625" style="1" customWidth="1"/>
    <col min="32" max="32" width="10.7109375" style="1" customWidth="1"/>
    <col min="33" max="33" width="12.5703125" style="1" customWidth="1"/>
    <col min="34" max="34" width="17.28515625" style="22" customWidth="1"/>
    <col min="35" max="35" width="9.140625" style="1"/>
    <col min="36" max="36" width="16.7109375" style="1" bestFit="1" customWidth="1"/>
    <col min="37" max="16384" width="9.140625" style="1"/>
  </cols>
  <sheetData>
    <row r="1" spans="1:37" ht="20.25" customHeight="1">
      <c r="B1" s="2" t="s">
        <v>10</v>
      </c>
      <c r="D1" s="3"/>
      <c r="E1" s="3"/>
      <c r="AH1" s="7"/>
    </row>
    <row r="2" spans="1:37" ht="19.5" customHeight="1">
      <c r="B2" s="8" t="s">
        <v>9</v>
      </c>
      <c r="D2" s="3"/>
      <c r="E2" s="3"/>
      <c r="AH2" s="7"/>
    </row>
    <row r="3" spans="1:37" ht="21.75" customHeight="1">
      <c r="D3" s="3"/>
      <c r="E3" s="3"/>
      <c r="AH3" s="7"/>
    </row>
    <row r="4" spans="1:37" s="2" customFormat="1" ht="51.75" customHeight="1">
      <c r="B4" s="186" t="s">
        <v>1194</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H4" s="7"/>
    </row>
    <row r="5" spans="1:37" s="2" customFormat="1" ht="7.5" customHeight="1">
      <c r="B5" s="9"/>
      <c r="D5" s="10"/>
      <c r="E5" s="10"/>
      <c r="I5" s="11"/>
      <c r="O5" s="5"/>
      <c r="S5" s="12"/>
      <c r="U5" s="12"/>
      <c r="X5" s="11"/>
      <c r="AH5" s="7"/>
    </row>
    <row r="6" spans="1:37" s="2" customFormat="1" ht="163.5" customHeight="1">
      <c r="B6" s="13" t="s">
        <v>32</v>
      </c>
      <c r="C6" s="14" t="s">
        <v>12</v>
      </c>
      <c r="D6" s="15" t="s">
        <v>11</v>
      </c>
      <c r="E6" s="16"/>
      <c r="F6" s="17" t="s">
        <v>11</v>
      </c>
      <c r="G6" s="13" t="s">
        <v>0</v>
      </c>
      <c r="H6" s="13" t="s">
        <v>1</v>
      </c>
      <c r="I6" s="13" t="s">
        <v>2</v>
      </c>
      <c r="J6" s="14" t="s">
        <v>3</v>
      </c>
      <c r="K6" s="13" t="s">
        <v>4</v>
      </c>
      <c r="L6" s="13" t="s">
        <v>5</v>
      </c>
      <c r="M6" s="13" t="s">
        <v>7</v>
      </c>
      <c r="N6" s="18" t="s">
        <v>30</v>
      </c>
      <c r="O6" s="13" t="s">
        <v>6</v>
      </c>
      <c r="P6" s="13" t="s">
        <v>13</v>
      </c>
      <c r="Q6" s="14" t="s">
        <v>14</v>
      </c>
      <c r="R6" s="18" t="s">
        <v>19</v>
      </c>
      <c r="S6" s="19" t="s">
        <v>17</v>
      </c>
      <c r="T6" s="20" t="s">
        <v>29</v>
      </c>
      <c r="U6" s="19" t="s">
        <v>15</v>
      </c>
      <c r="V6" s="20" t="s">
        <v>16</v>
      </c>
      <c r="W6" s="13" t="s">
        <v>31</v>
      </c>
      <c r="X6" s="20" t="s">
        <v>18</v>
      </c>
      <c r="Y6" s="13" t="s">
        <v>20</v>
      </c>
      <c r="Z6" s="14" t="s">
        <v>24</v>
      </c>
      <c r="AA6" s="13" t="s">
        <v>25</v>
      </c>
      <c r="AB6" s="13" t="s">
        <v>26</v>
      </c>
      <c r="AC6" s="13" t="s">
        <v>27</v>
      </c>
      <c r="AD6" s="13" t="s">
        <v>28</v>
      </c>
      <c r="AE6" s="13" t="s">
        <v>21</v>
      </c>
      <c r="AF6" s="13" t="s">
        <v>22</v>
      </c>
      <c r="AG6" s="13" t="s">
        <v>23</v>
      </c>
      <c r="AH6" s="13" t="s">
        <v>8</v>
      </c>
      <c r="AJ6" s="2">
        <v>3.3333333333333299E+225</v>
      </c>
    </row>
    <row r="7" spans="1:37" s="48" customFormat="1" ht="81" customHeight="1">
      <c r="A7" s="82" t="str">
        <f t="shared" ref="A7" si="0">TRIM(D7)&amp;" "&amp;TRIM(E7)&amp;" "&amp;TRIM(G7)</f>
        <v>Nguyễn Đình Phương 12/01/1990</v>
      </c>
      <c r="B7" s="63">
        <v>1</v>
      </c>
      <c r="C7" s="64" t="s">
        <v>1205</v>
      </c>
      <c r="D7" s="83" t="s">
        <v>1195</v>
      </c>
      <c r="E7" s="84" t="s">
        <v>158</v>
      </c>
      <c r="F7" s="66"/>
      <c r="G7" s="85" t="s">
        <v>1196</v>
      </c>
      <c r="H7" s="68" t="s">
        <v>348</v>
      </c>
      <c r="I7" s="68" t="s">
        <v>35</v>
      </c>
      <c r="J7" s="68" t="s">
        <v>40</v>
      </c>
      <c r="K7" s="68" t="s">
        <v>1197</v>
      </c>
      <c r="L7" s="77" t="s">
        <v>1207</v>
      </c>
      <c r="M7" s="69" t="s">
        <v>44</v>
      </c>
      <c r="N7" s="69" t="s">
        <v>1208</v>
      </c>
      <c r="O7" s="63" t="s">
        <v>1198</v>
      </c>
      <c r="P7" s="63" t="s">
        <v>1199</v>
      </c>
      <c r="Q7" s="63" t="s">
        <v>1200</v>
      </c>
      <c r="R7" s="63" t="s">
        <v>1201</v>
      </c>
      <c r="S7" s="67" t="s">
        <v>1209</v>
      </c>
      <c r="T7" s="70"/>
      <c r="U7" s="71" t="s">
        <v>1210</v>
      </c>
      <c r="V7" s="72" t="s">
        <v>1211</v>
      </c>
      <c r="W7" s="69"/>
      <c r="X7" s="68" t="s">
        <v>1202</v>
      </c>
      <c r="Y7" s="70" t="s">
        <v>1212</v>
      </c>
      <c r="Z7" s="69" t="s">
        <v>1213</v>
      </c>
      <c r="AA7" s="69" t="s">
        <v>285</v>
      </c>
      <c r="AB7" s="69" t="s">
        <v>1214</v>
      </c>
      <c r="AC7" s="69" t="s">
        <v>704</v>
      </c>
      <c r="AD7" s="69" t="s">
        <v>1215</v>
      </c>
      <c r="AE7" s="67" t="s">
        <v>1216</v>
      </c>
      <c r="AF7" s="67" t="s">
        <v>1203</v>
      </c>
      <c r="AG7" s="73" t="s">
        <v>1204</v>
      </c>
      <c r="AH7" s="86"/>
      <c r="AK7" s="47" t="e">
        <f>VLOOKUP(A7,[4]Sheet1!$A$1:$E$81,5,0)</f>
        <v>#N/A</v>
      </c>
    </row>
    <row r="8" spans="1:37" ht="39" customHeight="1">
      <c r="A8" s="21" t="str">
        <f>TRIM(D8)&amp;" "&amp;TRIM(E8)&amp;" "&amp;TRIM(G8)</f>
        <v xml:space="preserve">  </v>
      </c>
      <c r="B8" s="187" t="s">
        <v>1206</v>
      </c>
      <c r="C8" s="187"/>
      <c r="D8" s="187"/>
      <c r="E8" s="187"/>
      <c r="F8" s="187"/>
      <c r="G8" s="187"/>
    </row>
  </sheetData>
  <mergeCells count="2">
    <mergeCell ref="B4:AF4"/>
    <mergeCell ref="B8:G8"/>
  </mergeCells>
  <hyperlinks>
    <hyperlink ref="AG7" r:id="rId1"/>
  </hyperlinks>
  <pageMargins left="0.19685039370078741" right="0.19685039370078741" top="0.51181102362204722" bottom="0.51181102362204722" header="0" footer="0"/>
  <pageSetup paperSize="9" scale="34" orientation="landscape" r:id="rId2"/>
  <headerFooter>
    <oddFooter>&amp;CTrang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DS 4.2020</vt:lpstr>
      <vt:lpstr>Tong The Son</vt:lpstr>
      <vt:lpstr>thong ke HS</vt:lpstr>
      <vt:lpstr>DS 27.11.2020</vt:lpstr>
      <vt:lpstr>DS xet TN 22.2.2021</vt:lpstr>
      <vt:lpstr>in gui chi Hoa lan 1</vt:lpstr>
      <vt:lpstr>DS XTN bo sung</vt:lpstr>
      <vt:lpstr>Danh sach</vt:lpstr>
      <vt:lpstr>Ng Dinh Phuong</vt:lpstr>
      <vt:lpstr>'Danh sach'!Print_Area</vt:lpstr>
      <vt:lpstr>'DS 27.11.2020'!Print_Area</vt:lpstr>
      <vt:lpstr>'DS 4.2020'!Print_Area</vt:lpstr>
      <vt:lpstr>'DS xet TN 22.2.2021'!Print_Area</vt:lpstr>
      <vt:lpstr>'DS XTN bo sung'!Print_Area</vt:lpstr>
      <vt:lpstr>'in gui chi Hoa lan 1'!Print_Area</vt:lpstr>
      <vt:lpstr>'Ng Dinh Phuong'!Print_Area</vt:lpstr>
      <vt:lpstr>'Tong The Son'!Print_Area</vt:lpstr>
      <vt:lpstr>'Danh sach'!Print_Titles</vt:lpstr>
      <vt:lpstr>'DS 27.11.2020'!Print_Titles</vt:lpstr>
      <vt:lpstr>'DS 4.2020'!Print_Titles</vt:lpstr>
      <vt:lpstr>'DS xet TN 22.2.2021'!Print_Titles</vt:lpstr>
      <vt:lpstr>'DS XTN bo sung'!Print_Titles</vt:lpstr>
      <vt:lpstr>'in gui chi Hoa lan 1'!Print_Titles</vt:lpstr>
      <vt:lpstr>'Ng Dinh Phuong'!Print_Titles</vt:lpstr>
      <vt:lpstr>'Tong The 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2021-04-01T10:32:38Z</cp:lastPrinted>
  <dcterms:created xsi:type="dcterms:W3CDTF">2014-09-19T09:59:09Z</dcterms:created>
  <dcterms:modified xsi:type="dcterms:W3CDTF">2021-04-08T09:32:15Z</dcterms:modified>
</cp:coreProperties>
</file>